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455" windowWidth="19320" windowHeight="4485" activeTab="0"/>
  </bookViews>
  <sheets>
    <sheet name="Прил 10" sheetId="1" r:id="rId1"/>
  </sheets>
  <definedNames>
    <definedName name="_xlnm._FilterDatabase" localSheetId="0" hidden="1">'Прил 10'!$A$7:$L$249</definedName>
    <definedName name="_xlnm.Print_Area" localSheetId="0">'Прил 10'!$A$1:$L$249</definedName>
  </definedNames>
  <calcPr fullCalcOnLoad="1"/>
</workbook>
</file>

<file path=xl/sharedStrings.xml><?xml version="1.0" encoding="utf-8"?>
<sst xmlns="http://schemas.openxmlformats.org/spreadsheetml/2006/main" count="1111" uniqueCount="265">
  <si>
    <t xml:space="preserve">Наименование расходов </t>
  </si>
  <si>
    <t>Рз</t>
  </si>
  <si>
    <t>ПР</t>
  </si>
  <si>
    <t xml:space="preserve">Общегосударственные вопросы </t>
  </si>
  <si>
    <t>01</t>
  </si>
  <si>
    <t xml:space="preserve">Функционирование местных администраций </t>
  </si>
  <si>
    <t>04</t>
  </si>
  <si>
    <t>06</t>
  </si>
  <si>
    <t>07</t>
  </si>
  <si>
    <t xml:space="preserve">Другие общегосударственные вопросы </t>
  </si>
  <si>
    <t xml:space="preserve">Национальная безопасность и правоохранительная деятельность </t>
  </si>
  <si>
    <t>03</t>
  </si>
  <si>
    <t>02</t>
  </si>
  <si>
    <t xml:space="preserve">Национальная экономика </t>
  </si>
  <si>
    <t>05</t>
  </si>
  <si>
    <t>08</t>
  </si>
  <si>
    <t xml:space="preserve">Другие вопросы в области национальной экономики </t>
  </si>
  <si>
    <t>11</t>
  </si>
  <si>
    <t xml:space="preserve">Образование </t>
  </si>
  <si>
    <t xml:space="preserve">Общее образование </t>
  </si>
  <si>
    <t xml:space="preserve">Другие вопросы  в области образования </t>
  </si>
  <si>
    <t>09</t>
  </si>
  <si>
    <t xml:space="preserve">Социальная политика </t>
  </si>
  <si>
    <t>10</t>
  </si>
  <si>
    <t xml:space="preserve">Пенсионное обеспечение </t>
  </si>
  <si>
    <t xml:space="preserve">Социальное обеспечение населения </t>
  </si>
  <si>
    <t>Молодежная политика и оздоровление детей</t>
  </si>
  <si>
    <t>Сумма всего</t>
  </si>
  <si>
    <t xml:space="preserve">за счет местного бюджета </t>
  </si>
  <si>
    <t xml:space="preserve">Резервные фонды </t>
  </si>
  <si>
    <t>ЦСР</t>
  </si>
  <si>
    <t>ВР</t>
  </si>
  <si>
    <t>Центральный аппарат</t>
  </si>
  <si>
    <t>0700000</t>
  </si>
  <si>
    <t>Обеспечение деятельности подведомственных учреждений</t>
  </si>
  <si>
    <t xml:space="preserve">Реализация государственных функций в области национальной экономики </t>
  </si>
  <si>
    <t>3400000</t>
  </si>
  <si>
    <t>Мероприятия по землеустройству и землепользованию</t>
  </si>
  <si>
    <t>4210000</t>
  </si>
  <si>
    <t xml:space="preserve">Учреждения по внешкольной работе с детьми </t>
  </si>
  <si>
    <t>4230000</t>
  </si>
  <si>
    <t>4400000</t>
  </si>
  <si>
    <t>4410000</t>
  </si>
  <si>
    <t>Библиотеки</t>
  </si>
  <si>
    <t>4420000</t>
  </si>
  <si>
    <t>5050000</t>
  </si>
  <si>
    <t>12</t>
  </si>
  <si>
    <t>Государственная регистрация актов гражданского состояния</t>
  </si>
  <si>
    <t>Культура</t>
  </si>
  <si>
    <t xml:space="preserve">Выплата единовременного пособия при всех формах устройства детей, лишенных родительского попечения, в семью </t>
  </si>
  <si>
    <t xml:space="preserve">за счет субвенций и субсидий </t>
  </si>
  <si>
    <t>0020400</t>
  </si>
  <si>
    <t xml:space="preserve">Обеспечение деятельности финансовых , налоговых и таможенных органов и органов финансового (финансово-бюджетного) надзора </t>
  </si>
  <si>
    <t>Руководство и управление в сфере установленных функций органов местного самоуправления</t>
  </si>
  <si>
    <t>0020000</t>
  </si>
  <si>
    <t>Прочие расходы</t>
  </si>
  <si>
    <t>013</t>
  </si>
  <si>
    <t>Резервные фонды местных администраций</t>
  </si>
  <si>
    <t>0700500</t>
  </si>
  <si>
    <t>14</t>
  </si>
  <si>
    <t>0013800</t>
  </si>
  <si>
    <t>Выполнение функций бюджетными учреждениями</t>
  </si>
  <si>
    <t>3400300</t>
  </si>
  <si>
    <t>4219900</t>
  </si>
  <si>
    <t>4239900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</si>
  <si>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комбинаты </t>
  </si>
  <si>
    <t>4520000</t>
  </si>
  <si>
    <t>4529900</t>
  </si>
  <si>
    <t>Дворцы и дома культуры , другие учреждения культуры и средств массовой информации</t>
  </si>
  <si>
    <t>4409900</t>
  </si>
  <si>
    <t>Музеи и постоянные выставки</t>
  </si>
  <si>
    <t>4419900</t>
  </si>
  <si>
    <t>4429900</t>
  </si>
  <si>
    <t>Физическая культура и спорт</t>
  </si>
  <si>
    <t>Доплаты к пенсиям, дополнительное пенсионное обеспечение</t>
  </si>
  <si>
    <t>4910000</t>
  </si>
  <si>
    <t>4910100</t>
  </si>
  <si>
    <t>Доплата к пенсии гос.служащих субъектов РФ и муниципальных служащих</t>
  </si>
  <si>
    <t>Охрана семьи и детства</t>
  </si>
  <si>
    <t>Социальная помощь</t>
  </si>
  <si>
    <t>5050502</t>
  </si>
  <si>
    <t>Выравнивание бюджетной обеспеченности</t>
  </si>
  <si>
    <t>5160000</t>
  </si>
  <si>
    <t>Выравнивание бюджетной обеспеченности поселений из районного фонда финансовой поддержки</t>
  </si>
  <si>
    <t>5160130</t>
  </si>
  <si>
    <t>0013600</t>
  </si>
  <si>
    <t>ВСЕГО</t>
  </si>
  <si>
    <t>0029900</t>
  </si>
  <si>
    <t>Комплектование книжных фондов библиотек муниципальных образований</t>
  </si>
  <si>
    <t xml:space="preserve">08 </t>
  </si>
  <si>
    <t xml:space="preserve">Целевые программы муниципальных образований </t>
  </si>
  <si>
    <t>5220600</t>
  </si>
  <si>
    <t>5221103</t>
  </si>
  <si>
    <t>Сельское хозяйство и рыболовство</t>
  </si>
  <si>
    <t xml:space="preserve">Культура и кинематография </t>
  </si>
  <si>
    <t xml:space="preserve">Межбюджетные трансферты бюджетам субъектов РФ и муниципальных образований общего характера </t>
  </si>
  <si>
    <t xml:space="preserve">Физическая культура </t>
  </si>
  <si>
    <t>Массовый спорт</t>
  </si>
  <si>
    <t>Обслуживание государственного и муниципального долга</t>
  </si>
  <si>
    <t>13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</si>
  <si>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</si>
  <si>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</si>
  <si>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0650300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</si>
  <si>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</si>
  <si>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</si>
  <si>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</si>
  <si>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</si>
  <si>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Дотации на выравнивание бюджетной обеспеченности субъектов РФ и муниципальных образований</t>
  </si>
  <si>
    <t>Ежемесячное денежное вознаграждение за классное руководство</t>
  </si>
  <si>
    <t>5200900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</si>
  <si>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</si>
  <si>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</si>
  <si>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</si>
  <si>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</si>
  <si>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5210200</t>
  </si>
  <si>
    <t>Обеспечеие пожарной безопасности</t>
  </si>
  <si>
    <t>Органы юстиции</t>
  </si>
  <si>
    <t>4400200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</si>
  <si>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</si>
  <si>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Модернизация региональных систем общего образования</t>
  </si>
  <si>
    <t>4362100</t>
  </si>
  <si>
    <t>Субсидия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</si>
  <si>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</si>
  <si>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611</t>
  </si>
  <si>
    <t>612</t>
  </si>
  <si>
    <t>Субсидия бюджетным учреждениям на финансовое обеспечение муниципального задания на оказание муниципальных услуг</t>
  </si>
  <si>
    <t>Субсидия бюдженым учреждениям на иные цели</t>
  </si>
  <si>
    <t>Субсидии бюджетным учреждениям на иные цели</t>
  </si>
  <si>
    <t>Центры спортивной подготовки</t>
  </si>
  <si>
    <t>4820000</t>
  </si>
  <si>
    <t>4829900</t>
  </si>
  <si>
    <t xml:space="preserve"> к решению Собрания депутатов Красночетайского района "О бюджете Красночетайского района на 2013 год и на плановый период 2014 и 2015 годов"                           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</si>
  <si>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</si>
  <si>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</si>
  <si>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</si>
  <si>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</si>
  <si>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</si>
  <si>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</si>
  <si>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Прочие закупки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</si>
  <si>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</si>
  <si>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</si>
  <si>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</si>
  <si>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851</t>
  </si>
  <si>
    <t>852</t>
  </si>
  <si>
    <t>Резервные фонды</t>
  </si>
  <si>
    <t>111</t>
  </si>
  <si>
    <t>Целевая программа "Пожарная безопасность"</t>
  </si>
  <si>
    <t>7240000</t>
  </si>
  <si>
    <t>Выполнение других обязательств государства</t>
  </si>
  <si>
    <t>0920300</t>
  </si>
  <si>
    <t>Обслуживание муниципального долга</t>
  </si>
  <si>
    <t>730</t>
  </si>
  <si>
    <t>Целевая программа "Безопасный город"</t>
  </si>
  <si>
    <t>7370000</t>
  </si>
  <si>
    <t>7390000</t>
  </si>
  <si>
    <t>Субсидии юридическим лицам (кроме государственных (муниципальных) учреждений, государственных корпораций (компаний)), индивидуальным предпринимателям и физическим лицам - производителям товаров, работ, услуг</t>
  </si>
  <si>
    <t>810</t>
  </si>
  <si>
    <t>Целевая программа "Вовлечение в оборот неиспользуемых земель сельскохозяйственного назначения"</t>
  </si>
  <si>
    <t>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</si>
  <si>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5220623</t>
  </si>
  <si>
    <t>Целевая программа "Строительство, реконструкция и ремонт автомобильных дорог"</t>
  </si>
  <si>
    <t>7490000</t>
  </si>
  <si>
    <t>Целевая программа ""Поддержка малого и среднего предпринимательства"</t>
  </si>
  <si>
    <t>7070000</t>
  </si>
  <si>
    <t>7100000</t>
  </si>
  <si>
    <t>Пособия и компенсации по публичным нормативным обязательствам</t>
  </si>
  <si>
    <t>313</t>
  </si>
  <si>
    <t xml:space="preserve">Целевая программа "Развитие физической культуры и спорта" </t>
  </si>
  <si>
    <t>7140000</t>
  </si>
  <si>
    <t>Мероприятия в рамках административной реформы</t>
  </si>
  <si>
    <t>0011300</t>
  </si>
  <si>
    <t>511</t>
  </si>
  <si>
    <t>Дотации на выравнивание бюджетной обеспеченности субъектов Российской Федерации и муниципальных образований</t>
  </si>
  <si>
    <t>Содержание автомобильных дорог общего пользования местного значения в границах населенных пунктов поселений</t>
  </si>
  <si>
    <t>5220626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</si>
  <si>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</si>
  <si>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</si>
  <si>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5220630</t>
  </si>
  <si>
    <t>Капитальный ремонт  и ремонт автомобильных дорог общего пользования местного значения в границах  населенных пунктов поселений</t>
  </si>
  <si>
    <t>Субсидии местным бюджетам на обеспечение жильем молодых семей в рамках федеральной целевой программы "Жилище" на 2011–2015 годы"</t>
  </si>
  <si>
    <t>322</t>
  </si>
  <si>
    <t>Субсидии гражданам на приобретение жилья</t>
  </si>
  <si>
    <t>Межбюджетные трансферты</t>
  </si>
  <si>
    <t>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</si>
  <si>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5210000</t>
  </si>
  <si>
    <t>Региональные целевые программы</t>
  </si>
  <si>
    <t>Республиканская целевая программа "Модернизация и развитие автомобильных дорог в Чувашской Республике на 2006–2010 годы с прогнозом до 2025 года"</t>
  </si>
  <si>
    <t>5220000</t>
  </si>
  <si>
    <t>Республиканская программа "Государственная поддержка молодых семей в решении жилищной проблемы на 2002–2015 годы"</t>
  </si>
  <si>
    <t>5221100</t>
  </si>
  <si>
    <t>Обеспечение деятельности административных комиссий для рассмотрения дел об административных правонарушениях</t>
  </si>
  <si>
    <t>5210201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</si>
  <si>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</si>
  <si>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5210202</t>
  </si>
  <si>
    <t>Руководство и управление в сфере установленных функций</t>
  </si>
  <si>
    <t>0010000</t>
  </si>
  <si>
    <t>0020404</t>
  </si>
  <si>
    <t xml:space="preserve">Расходы на Собрание депутатов района </t>
  </si>
  <si>
    <t>5210203</t>
  </si>
  <si>
    <t>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</si>
  <si>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>530</t>
  </si>
  <si>
    <t xml:space="preserve">Субвенции 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</si>
  <si>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</si>
  <si>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>5210204</t>
  </si>
  <si>
    <t>ФЗ "О дополнительных гарантиях по социальной поддержке детей-сирот и детей, оставшихся без попечения родителей"</t>
  </si>
  <si>
    <t>5052100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</si>
  <si>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</si>
  <si>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5052104</t>
  </si>
  <si>
    <t>441</t>
  </si>
  <si>
    <t>Бюджетные инвестиции на приобретение объектов недвижимого имущества казенным учреждениям</t>
  </si>
  <si>
    <t xml:space="preserve">Осущ-е отд-х госпол-й ЧР по ведению учета граждан, нужд-ся в жилых пом-ях и имеющих право на господдержку на строит (приоб-е) жилых помещений, регистраций и учету граждан, имеющих право на получение соцвыплат для приоб-я жилья в связи переселением </t>
  </si>
  <si>
    <t>5210205</t>
  </si>
  <si>
    <t>Осуществление государственных полномочий Чувашской Республики по организации и осуществлению деятельности по опеке и попечительству</t>
  </si>
  <si>
    <t>5210207</t>
  </si>
  <si>
    <t>Осуществление государственных полномочий Чувашской Республики по выплате компенсации части платы за содержание ребенка в образовательных  организациях, реализующих основную общеобразовательную программу дошкольного образования</t>
  </si>
  <si>
    <t>5210208</t>
  </si>
  <si>
    <t>5210206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</si>
  <si>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</t>
  </si>
  <si>
    <t>Государственная программа РФ "Доступная среда" на 2011-2015 годы</t>
  </si>
  <si>
    <t>1009000</t>
  </si>
  <si>
    <t xml:space="preserve">Федеральные целевые программы </t>
  </si>
  <si>
    <t>Мероприятия в области образования</t>
  </si>
  <si>
    <t>4360000</t>
  </si>
  <si>
    <t>Возмещение части затрат в связи с предоставлением учителям общеобразовательных учреждений ипотечного кредита</t>
  </si>
  <si>
    <t>4362400</t>
  </si>
  <si>
    <t>314</t>
  </si>
  <si>
    <t>Меры социальной поддержки населения по публичным нормативным обязательствам</t>
  </si>
  <si>
    <t>1000000</t>
  </si>
  <si>
    <t>Целевая программа "Развитие культуры"</t>
  </si>
  <si>
    <t>Целевая программа "Молодежь"</t>
  </si>
  <si>
    <t>Ежемесячная коменсация педагогическим работникам школ - детских садов, начальных средних школ на приобретение книгоиздательской продукции и периодических изданий</t>
  </si>
  <si>
    <t>4219901</t>
  </si>
  <si>
    <t>Ежемесячная денежная коменсация педагогическим работникам учреждений по внешкольной работе с детьми на приобретение книгоиздательской продукции и периодических изданий</t>
  </si>
  <si>
    <t>4239901</t>
  </si>
  <si>
    <t>Модернизация региональных систем общего образования за счет местного бюджета</t>
  </si>
  <si>
    <t>4362110</t>
  </si>
  <si>
    <t xml:space="preserve">IIколы-детские сады, школы начальные , неполные средние и средние </t>
  </si>
  <si>
    <t>7020000</t>
  </si>
  <si>
    <t>323</t>
  </si>
  <si>
    <t>Приобретение товаров, работ, услуг в пользу граждан</t>
  </si>
  <si>
    <t>340</t>
  </si>
  <si>
    <t>Стипендии</t>
  </si>
  <si>
    <t>Администрация Красночетайского района</t>
  </si>
  <si>
    <t>Мин</t>
  </si>
  <si>
    <t>Финансовый отдел администрации Красночетайского района</t>
  </si>
  <si>
    <t>992</t>
  </si>
  <si>
    <t>Красночетайское РОО</t>
  </si>
  <si>
    <t>974</t>
  </si>
  <si>
    <t>Централизованная бухгалтерия</t>
  </si>
  <si>
    <t>903</t>
  </si>
  <si>
    <t>АУ "Многофункциональный  центр по предоставлению государственных и муниципальных услуг" Красночетайского района</t>
  </si>
  <si>
    <t>Приложение 11</t>
  </si>
  <si>
    <t>Распределение бюджетных ассигнований по разделам, подразделам, целевым статьям и видам расходов классификации  расходов бюджетов в ведомственной структуре расходов бюджета Красночетайского района  на 2014-2015 годы</t>
  </si>
  <si>
    <t>2014 год</t>
  </si>
  <si>
    <t>2015 год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</si>
  <si>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</si>
  <si>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Субсидии местным бюджетам на осуществление капитального ремонта объектов социально - культурной сферы муниципальных образований</t>
  </si>
  <si>
    <t>5210100</t>
  </si>
  <si>
    <t>5210111</t>
  </si>
  <si>
    <t>Жилищно - коммунальное хозяйство</t>
  </si>
  <si>
    <t>Коммунальное хозяйство</t>
  </si>
  <si>
    <t xml:space="preserve">Целевая программа "Капитальный ремонт многоквартирных домов" </t>
  </si>
  <si>
    <t>7320000</t>
  </si>
  <si>
    <t>7650000</t>
  </si>
  <si>
    <t>Целевая программа "Социально - экономическое развитие района"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</si>
</sst>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6" fillId="0" borderId="0" xfId="0" applyFont="1" applyAlignment="1">
      <alignment vertical="top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wrapText="1"/>
    </xf>
    <xf numFmtId="0" fontId="8" fillId="0" borderId="10" xfId="0" applyFont="1" applyBorder="1" applyAlignment="1">
      <alignment horizontal="justify" vertical="top" wrapText="1"/>
    </xf>
    <xf numFmtId="49" fontId="8" fillId="0" borderId="0" xfId="0" applyNumberFormat="1" applyFont="1" applyAlignment="1">
      <alignment horizontal="left" wrapText="1"/>
    </xf>
    <xf numFmtId="3" fontId="8" fillId="0" borderId="1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9" fontId="0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left" wrapText="1"/>
    </xf>
    <xf numFmtId="3" fontId="7" fillId="0" borderId="12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3" fontId="4" fillId="0" borderId="10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3" fontId="4" fillId="0" borderId="12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6"/>
  <sheetViews>
    <sheetView showZeros="0" tabSelected="1" view="pageBreakPreview" zoomScaleSheetLayoutView="100" zoomScalePageLayoutView="0" workbookViewId="0" topLeftCell="A89">
      <selection activeCell="A92" sqref="A92"/>
    </sheetView>
  </sheetViews>
  <sheetFormatPr defaultColWidth="9.140625" defaultRowHeight="12.75"/>
  <cols>
    <col min="1" max="1" width="60.421875" style="3" customWidth="1"/>
    <col min="2" max="2" width="4.7109375" style="3" customWidth="1"/>
    <col min="3" max="3" width="3.7109375" style="3" customWidth="1"/>
    <col min="4" max="4" width="3.421875" style="3" customWidth="1"/>
    <col min="5" max="5" width="8.28125" style="3" customWidth="1"/>
    <col min="6" max="6" width="4.421875" style="3" customWidth="1"/>
    <col min="7" max="7" width="14.421875" style="3" customWidth="1"/>
    <col min="8" max="8" width="12.8515625" style="3" customWidth="1"/>
    <col min="9" max="10" width="14.140625" style="3" bestFit="1" customWidth="1"/>
    <col min="11" max="11" width="12.7109375" style="3" bestFit="1" customWidth="1"/>
    <col min="12" max="12" width="14.140625" style="3" bestFit="1" customWidth="1"/>
    <col min="13" max="16384" width="9.140625" style="3" customWidth="1"/>
  </cols>
  <sheetData>
    <row r="1" ht="12.75">
      <c r="J1" s="4" t="s">
        <v>251</v>
      </c>
    </row>
    <row r="2" spans="10:12" ht="63.75" customHeight="1">
      <c r="J2" s="56" t="s">
        <v>131</v>
      </c>
      <c r="K2" s="56"/>
      <c r="L2" s="56"/>
    </row>
    <row r="3" spans="1:12" ht="51.75" customHeight="1">
      <c r="A3" s="63" t="s">
        <v>252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0:12" ht="12.75">
      <c r="J4" s="62"/>
      <c r="K4" s="62"/>
      <c r="L4" s="62"/>
    </row>
    <row r="5" spans="1:12" s="6" customFormat="1" ht="12.75">
      <c r="A5" s="57" t="s">
        <v>0</v>
      </c>
      <c r="B5" s="57" t="s">
        <v>243</v>
      </c>
      <c r="C5" s="57" t="s">
        <v>1</v>
      </c>
      <c r="D5" s="57" t="s">
        <v>2</v>
      </c>
      <c r="E5" s="57" t="s">
        <v>30</v>
      </c>
      <c r="F5" s="57" t="s">
        <v>31</v>
      </c>
      <c r="G5" s="59" t="s">
        <v>253</v>
      </c>
      <c r="H5" s="60"/>
      <c r="I5" s="61"/>
      <c r="J5" s="59" t="s">
        <v>254</v>
      </c>
      <c r="K5" s="60" t="s">
        <v>28</v>
      </c>
      <c r="L5" s="61" t="s">
        <v>50</v>
      </c>
    </row>
    <row r="6" spans="1:12" s="6" customFormat="1" ht="38.25">
      <c r="A6" s="58"/>
      <c r="B6" s="58"/>
      <c r="C6" s="58"/>
      <c r="D6" s="58"/>
      <c r="E6" s="58"/>
      <c r="F6" s="58"/>
      <c r="G6" s="5" t="s">
        <v>27</v>
      </c>
      <c r="H6" s="5" t="s">
        <v>28</v>
      </c>
      <c r="I6" s="5" t="s">
        <v>50</v>
      </c>
      <c r="J6" s="5" t="s">
        <v>27</v>
      </c>
      <c r="K6" s="5" t="s">
        <v>28</v>
      </c>
      <c r="L6" s="5" t="s">
        <v>50</v>
      </c>
    </row>
    <row r="7" spans="1:12" s="6" customFormat="1" ht="12.75">
      <c r="A7" s="55"/>
      <c r="B7" s="55"/>
      <c r="C7" s="55"/>
      <c r="D7" s="55"/>
      <c r="E7" s="55"/>
      <c r="F7" s="55"/>
      <c r="G7" s="5"/>
      <c r="H7" s="5"/>
      <c r="I7" s="5"/>
      <c r="J7" s="5"/>
      <c r="K7" s="5"/>
      <c r="L7" s="5"/>
    </row>
    <row r="8" spans="1:12" s="9" customFormat="1" ht="15.75">
      <c r="A8" s="7" t="s">
        <v>242</v>
      </c>
      <c r="B8" s="8">
        <v>903</v>
      </c>
      <c r="C8" s="7"/>
      <c r="D8" s="7"/>
      <c r="E8" s="7"/>
      <c r="F8" s="7"/>
      <c r="G8" s="47">
        <f>SUM(H8:I8)</f>
        <v>46704900</v>
      </c>
      <c r="H8" s="47">
        <f>SUM(H129,H115,H94,H88,H67,H53,H9)</f>
        <v>26638500</v>
      </c>
      <c r="I8" s="47">
        <f>SUM(I129,I115,I94,I88,I67,I53,I9)</f>
        <v>20066400</v>
      </c>
      <c r="J8" s="47">
        <f>SUM(K8:L8)</f>
        <v>44791600</v>
      </c>
      <c r="K8" s="47">
        <f>SUM(K129,K115,K94,K88,K67,K53,K9)</f>
        <v>24839100</v>
      </c>
      <c r="L8" s="47">
        <f>SUM(L129,L115,L94,L88,L67,L53,L9)</f>
        <v>19952500</v>
      </c>
    </row>
    <row r="9" spans="1:12" s="13" customFormat="1" ht="15">
      <c r="A9" s="10" t="s">
        <v>3</v>
      </c>
      <c r="B9" s="8">
        <v>903</v>
      </c>
      <c r="C9" s="10" t="s">
        <v>4</v>
      </c>
      <c r="D9" s="10"/>
      <c r="E9" s="11"/>
      <c r="F9" s="10"/>
      <c r="G9" s="12">
        <f>SUM(H9:I9)</f>
        <v>16169700</v>
      </c>
      <c r="H9" s="12">
        <f>SUM(H10,H14,H39,H42,H46)</f>
        <v>15445000</v>
      </c>
      <c r="I9" s="12">
        <f>SUM(I10,I14,I39,I42,I46)</f>
        <v>724700</v>
      </c>
      <c r="J9" s="12">
        <f>SUM(K9:L9)</f>
        <v>15494900</v>
      </c>
      <c r="K9" s="12">
        <f>SUM(K10,K14,K39,K42,K46)</f>
        <v>14770000</v>
      </c>
      <c r="L9" s="12">
        <f>SUM(L10,L14,L39,L42,L46)</f>
        <v>724900</v>
      </c>
    </row>
    <row r="10" spans="1:12" s="4" customFormat="1" ht="39.75" customHeight="1">
      <c r="A10" s="1" t="s">
        <v>118</v>
      </c>
      <c r="B10" s="8">
        <v>903</v>
      </c>
      <c r="C10" s="1" t="s">
        <v>4</v>
      </c>
      <c r="D10" s="1" t="s">
        <v>11</v>
      </c>
      <c r="E10" s="18"/>
      <c r="F10" s="1"/>
      <c r="G10" s="2">
        <f>SUM(H10:I10)</f>
        <v>50000</v>
      </c>
      <c r="H10" s="2">
        <f>H12</f>
        <v>50000</v>
      </c>
      <c r="I10" s="2">
        <f>I12</f>
        <v>0</v>
      </c>
      <c r="J10" s="2">
        <f>SUM(K10:L10)</f>
        <v>100000</v>
      </c>
      <c r="K10" s="2">
        <f>K12</f>
        <v>100000</v>
      </c>
      <c r="L10" s="2">
        <f>L12</f>
        <v>0</v>
      </c>
    </row>
    <row r="11" spans="1:12" ht="25.5">
      <c r="A11" s="14" t="s">
        <v>53</v>
      </c>
      <c r="B11" s="52">
        <v>903</v>
      </c>
      <c r="C11" s="14" t="s">
        <v>4</v>
      </c>
      <c r="D11" s="14" t="s">
        <v>11</v>
      </c>
      <c r="E11" s="15" t="s">
        <v>51</v>
      </c>
      <c r="F11" s="14"/>
      <c r="G11" s="16">
        <f aca="true" t="shared" si="0" ref="G11:G79">SUM(H11:I11)</f>
        <v>50000</v>
      </c>
      <c r="H11" s="16">
        <f>H12</f>
        <v>50000</v>
      </c>
      <c r="I11" s="16">
        <f>I12</f>
        <v>0</v>
      </c>
      <c r="J11" s="16">
        <f aca="true" t="shared" si="1" ref="J11:J50">SUM(K11:L11)</f>
        <v>100000</v>
      </c>
      <c r="K11" s="16">
        <f>K12</f>
        <v>100000</v>
      </c>
      <c r="L11" s="16">
        <f>L12</f>
        <v>0</v>
      </c>
    </row>
    <row r="12" spans="1:12" ht="12.75">
      <c r="A12" s="14" t="s">
        <v>197</v>
      </c>
      <c r="B12" s="52">
        <v>903</v>
      </c>
      <c r="C12" s="14" t="s">
        <v>4</v>
      </c>
      <c r="D12" s="14" t="s">
        <v>11</v>
      </c>
      <c r="E12" s="15" t="s">
        <v>196</v>
      </c>
      <c r="F12" s="14"/>
      <c r="G12" s="16">
        <f t="shared" si="0"/>
        <v>50000</v>
      </c>
      <c r="H12" s="16">
        <f>H13</f>
        <v>50000</v>
      </c>
      <c r="I12" s="16">
        <f>I13</f>
        <v>0</v>
      </c>
      <c r="J12" s="16">
        <f t="shared" si="1"/>
        <v>100000</v>
      </c>
      <c r="K12" s="16">
        <f>K13</f>
        <v>100000</v>
      </c>
      <c r="L12" s="16">
        <f>L13</f>
        <v>0</v>
      </c>
    </row>
    <row r="13" spans="1:12" ht="25.5">
      <c r="A13" s="14" t="s">
        <v>138</v>
      </c>
      <c r="B13" s="52">
        <v>903</v>
      </c>
      <c r="C13" s="14" t="s">
        <v>4</v>
      </c>
      <c r="D13" s="14" t="s">
        <v>11</v>
      </c>
      <c r="E13" s="15" t="s">
        <v>196</v>
      </c>
      <c r="F13" s="14" t="s">
        <v>139</v>
      </c>
      <c r="G13" s="16">
        <f t="shared" si="0"/>
        <v>50000</v>
      </c>
      <c r="H13" s="17">
        <v>50000</v>
      </c>
      <c r="I13" s="17"/>
      <c r="J13" s="16">
        <f t="shared" si="1"/>
        <v>100000</v>
      </c>
      <c r="K13" s="17">
        <v>100000</v>
      </c>
      <c r="L13" s="17"/>
    </row>
    <row r="14" spans="1:12" s="4" customFormat="1" ht="15">
      <c r="A14" s="1" t="s">
        <v>5</v>
      </c>
      <c r="B14" s="8">
        <v>903</v>
      </c>
      <c r="C14" s="1" t="s">
        <v>4</v>
      </c>
      <c r="D14" s="1" t="s">
        <v>6</v>
      </c>
      <c r="E14" s="18"/>
      <c r="F14" s="1"/>
      <c r="G14" s="2">
        <f t="shared" si="0"/>
        <v>15609700</v>
      </c>
      <c r="H14" s="2">
        <f>SUM(H15,H23)</f>
        <v>14885000</v>
      </c>
      <c r="I14" s="2">
        <f>SUM(I15,I23)</f>
        <v>724700</v>
      </c>
      <c r="J14" s="2">
        <f t="shared" si="1"/>
        <v>14884900</v>
      </c>
      <c r="K14" s="2">
        <f>SUM(K15,K23)</f>
        <v>14160000</v>
      </c>
      <c r="L14" s="2">
        <f>SUM(L15,L23)</f>
        <v>724900</v>
      </c>
    </row>
    <row r="15" spans="1:12" ht="25.5">
      <c r="A15" s="14" t="s">
        <v>53</v>
      </c>
      <c r="B15" s="52">
        <v>903</v>
      </c>
      <c r="C15" s="14" t="s">
        <v>4</v>
      </c>
      <c r="D15" s="14" t="s">
        <v>6</v>
      </c>
      <c r="E15" s="15" t="s">
        <v>54</v>
      </c>
      <c r="F15" s="14"/>
      <c r="G15" s="16">
        <f t="shared" si="0"/>
        <v>14885000</v>
      </c>
      <c r="H15" s="16">
        <f>H16</f>
        <v>14885000</v>
      </c>
      <c r="I15" s="16">
        <f>I16</f>
        <v>0</v>
      </c>
      <c r="J15" s="16">
        <f t="shared" si="1"/>
        <v>14160000</v>
      </c>
      <c r="K15" s="16">
        <f>K16</f>
        <v>14160000</v>
      </c>
      <c r="L15" s="16">
        <f>L16</f>
        <v>0</v>
      </c>
    </row>
    <row r="16" spans="1:12" ht="12.75">
      <c r="A16" s="14" t="s">
        <v>32</v>
      </c>
      <c r="B16" s="52">
        <v>903</v>
      </c>
      <c r="C16" s="14" t="s">
        <v>4</v>
      </c>
      <c r="D16" s="14" t="s">
        <v>6</v>
      </c>
      <c r="E16" s="15" t="s">
        <v>51</v>
      </c>
      <c r="F16" s="14"/>
      <c r="G16" s="16">
        <f t="shared" si="0"/>
        <v>14885000</v>
      </c>
      <c r="H16" s="16">
        <f>SUM(H17:H22)</f>
        <v>14885000</v>
      </c>
      <c r="I16" s="16">
        <f>SUM(I17:I22)</f>
        <v>0</v>
      </c>
      <c r="J16" s="16">
        <f t="shared" si="1"/>
        <v>14160000</v>
      </c>
      <c r="K16" s="16">
        <f>SUM(K17:K22)</f>
        <v>14160000</v>
      </c>
      <c r="L16" s="16">
        <f>SUM(L17:L22)</f>
        <v>0</v>
      </c>
    </row>
    <row r="17" spans="1:12" ht="12.75">
      <c r="A17" s="14" t="s">
        <v>133</v>
      </c>
      <c r="B17" s="52">
        <v>903</v>
      </c>
      <c r="C17" s="14" t="s">
        <v>4</v>
      </c>
      <c r="D17" s="14" t="s">
        <v>6</v>
      </c>
      <c r="E17" s="15" t="s">
        <v>51</v>
      </c>
      <c r="F17" s="14" t="s">
        <v>132</v>
      </c>
      <c r="G17" s="16">
        <f t="shared" si="0"/>
        <v>12000000</v>
      </c>
      <c r="H17" s="17">
        <v>12000000</v>
      </c>
      <c r="I17" s="19"/>
      <c r="J17" s="16">
        <f t="shared" si="1"/>
        <v>12200000</v>
      </c>
      <c r="K17" s="17">
        <v>12200000</v>
      </c>
      <c r="L17" s="19"/>
    </row>
    <row r="18" spans="1:12" ht="12.75">
      <c r="A18" s="14" t="s">
        <v>134</v>
      </c>
      <c r="B18" s="52">
        <v>903</v>
      </c>
      <c r="C18" s="14" t="s">
        <v>4</v>
      </c>
      <c r="D18" s="14" t="s">
        <v>6</v>
      </c>
      <c r="E18" s="15" t="s">
        <v>51</v>
      </c>
      <c r="F18" s="14" t="s">
        <v>135</v>
      </c>
      <c r="G18" s="16">
        <f t="shared" si="0"/>
        <v>47000</v>
      </c>
      <c r="H18" s="17">
        <v>47000</v>
      </c>
      <c r="I18" s="19"/>
      <c r="J18" s="16">
        <f t="shared" si="1"/>
        <v>54000</v>
      </c>
      <c r="K18" s="17">
        <v>54000</v>
      </c>
      <c r="L18" s="19"/>
    </row>
    <row r="19" spans="1:12" ht="25.5">
      <c r="A19" s="14" t="s">
        <v>136</v>
      </c>
      <c r="B19" s="52">
        <v>903</v>
      </c>
      <c r="C19" s="14" t="s">
        <v>4</v>
      </c>
      <c r="D19" s="14" t="s">
        <v>6</v>
      </c>
      <c r="E19" s="15" t="s">
        <v>51</v>
      </c>
      <c r="F19" s="14" t="s">
        <v>137</v>
      </c>
      <c r="G19" s="16">
        <f t="shared" si="0"/>
        <v>216260</v>
      </c>
      <c r="H19" s="17">
        <v>216260</v>
      </c>
      <c r="I19" s="19"/>
      <c r="J19" s="16">
        <f t="shared" si="1"/>
        <v>301570</v>
      </c>
      <c r="K19" s="17">
        <v>301570</v>
      </c>
      <c r="L19" s="19"/>
    </row>
    <row r="20" spans="1:12" ht="25.5">
      <c r="A20" s="14" t="s">
        <v>138</v>
      </c>
      <c r="B20" s="52">
        <v>903</v>
      </c>
      <c r="C20" s="14" t="s">
        <v>4</v>
      </c>
      <c r="D20" s="14" t="s">
        <v>6</v>
      </c>
      <c r="E20" s="15" t="s">
        <v>51</v>
      </c>
      <c r="F20" s="14" t="s">
        <v>139</v>
      </c>
      <c r="G20" s="16">
        <f t="shared" si="0"/>
        <v>2442940</v>
      </c>
      <c r="H20" s="17">
        <v>2442940</v>
      </c>
      <c r="I20" s="19"/>
      <c r="J20" s="16">
        <f t="shared" si="1"/>
        <v>1425630</v>
      </c>
      <c r="K20" s="17">
        <v>1425630</v>
      </c>
      <c r="L20" s="19"/>
    </row>
    <row r="21" spans="1:12" ht="12.75">
      <c r="A21" s="14" t="s">
        <v>140</v>
      </c>
      <c r="B21" s="52">
        <v>903</v>
      </c>
      <c r="C21" s="14" t="s">
        <v>4</v>
      </c>
      <c r="D21" s="14" t="s">
        <v>6</v>
      </c>
      <c r="E21" s="15" t="s">
        <v>51</v>
      </c>
      <c r="F21" s="14" t="s">
        <v>142</v>
      </c>
      <c r="G21" s="16">
        <f t="shared" si="0"/>
        <v>72000</v>
      </c>
      <c r="H21" s="17">
        <v>72000</v>
      </c>
      <c r="I21" s="19"/>
      <c r="J21" s="16">
        <f t="shared" si="1"/>
        <v>72000</v>
      </c>
      <c r="K21" s="17">
        <v>72000</v>
      </c>
      <c r="L21" s="19"/>
    </row>
    <row r="22" spans="1:12" ht="12.75">
      <c r="A22" s="14" t="s">
        <v>141</v>
      </c>
      <c r="B22" s="52">
        <v>903</v>
      </c>
      <c r="C22" s="14" t="s">
        <v>4</v>
      </c>
      <c r="D22" s="14" t="s">
        <v>6</v>
      </c>
      <c r="E22" s="15" t="s">
        <v>51</v>
      </c>
      <c r="F22" s="14" t="s">
        <v>143</v>
      </c>
      <c r="G22" s="16">
        <f t="shared" si="0"/>
        <v>106800</v>
      </c>
      <c r="H22" s="17">
        <v>106800</v>
      </c>
      <c r="I22" s="19"/>
      <c r="J22" s="16">
        <f t="shared" si="1"/>
        <v>106800</v>
      </c>
      <c r="K22" s="17">
        <v>106800</v>
      </c>
      <c r="L22" s="19"/>
    </row>
    <row r="23" spans="1:12" ht="12.75">
      <c r="A23" s="20" t="s">
        <v>182</v>
      </c>
      <c r="B23" s="52">
        <v>903</v>
      </c>
      <c r="C23" s="14" t="s">
        <v>4</v>
      </c>
      <c r="D23" s="14" t="s">
        <v>6</v>
      </c>
      <c r="E23" s="15" t="s">
        <v>184</v>
      </c>
      <c r="F23" s="14"/>
      <c r="G23" s="16">
        <f t="shared" si="0"/>
        <v>724700</v>
      </c>
      <c r="H23" s="21">
        <f>H24</f>
        <v>0</v>
      </c>
      <c r="I23" s="21">
        <f>I24</f>
        <v>724700</v>
      </c>
      <c r="J23" s="16">
        <f t="shared" si="1"/>
        <v>724900</v>
      </c>
      <c r="K23" s="21">
        <f>K24</f>
        <v>0</v>
      </c>
      <c r="L23" s="21">
        <f>L24</f>
        <v>724900</v>
      </c>
    </row>
    <row r="24" spans="1:12" ht="38.25">
      <c r="A24" s="22" t="s">
        <v>183</v>
      </c>
      <c r="B24" s="52">
        <v>903</v>
      </c>
      <c r="C24" s="14" t="s">
        <v>4</v>
      </c>
      <c r="D24" s="14" t="s">
        <v>6</v>
      </c>
      <c r="E24" s="15" t="s">
        <v>114</v>
      </c>
      <c r="F24" s="14"/>
      <c r="G24" s="16">
        <f t="shared" si="0"/>
        <v>724700</v>
      </c>
      <c r="H24" s="21">
        <f>SUM(H35,H33,H31,H27,H25)</f>
        <v>0</v>
      </c>
      <c r="I24" s="21">
        <f>SUM(I35,I33,I31,I27,I25)</f>
        <v>724700</v>
      </c>
      <c r="J24" s="16">
        <f t="shared" si="1"/>
        <v>724900</v>
      </c>
      <c r="K24" s="21">
        <f>SUM(K35,K33,K31,K27,K25)</f>
        <v>0</v>
      </c>
      <c r="L24" s="21">
        <f>SUM(L35,L33,L31,L27,L25)</f>
        <v>724900</v>
      </c>
    </row>
    <row r="25" spans="1:12" ht="25.5">
      <c r="A25" s="22" t="s">
        <v>190</v>
      </c>
      <c r="B25" s="52">
        <v>903</v>
      </c>
      <c r="C25" s="14" t="s">
        <v>4</v>
      </c>
      <c r="D25" s="14" t="s">
        <v>6</v>
      </c>
      <c r="E25" s="15" t="s">
        <v>191</v>
      </c>
      <c r="F25" s="14"/>
      <c r="G25" s="16">
        <f t="shared" si="0"/>
        <v>1800</v>
      </c>
      <c r="H25" s="21">
        <f>H26</f>
        <v>0</v>
      </c>
      <c r="I25" s="21">
        <f>I26</f>
        <v>1800</v>
      </c>
      <c r="J25" s="16">
        <f t="shared" si="1"/>
        <v>1800</v>
      </c>
      <c r="K25" s="21">
        <f>K26</f>
        <v>0</v>
      </c>
      <c r="L25" s="21">
        <f>L26</f>
        <v>1800</v>
      </c>
    </row>
    <row r="26" spans="1:12" ht="25.5">
      <c r="A26" s="14" t="s">
        <v>138</v>
      </c>
      <c r="B26" s="52">
        <v>903</v>
      </c>
      <c r="C26" s="14" t="s">
        <v>4</v>
      </c>
      <c r="D26" s="14" t="s">
        <v>6</v>
      </c>
      <c r="E26" s="15" t="s">
        <v>191</v>
      </c>
      <c r="F26" s="14" t="s">
        <v>139</v>
      </c>
      <c r="G26" s="16">
        <f t="shared" si="0"/>
        <v>1800</v>
      </c>
      <c r="H26" s="17"/>
      <c r="I26" s="19">
        <v>1800</v>
      </c>
      <c r="J26" s="16">
        <f t="shared" si="1"/>
        <v>1800</v>
      </c>
      <c r="K26" s="17"/>
      <c r="L26" s="19">
        <v>1800</v>
      </c>
    </row>
    <row r="27" spans="1:12" ht="51">
      <c r="A27" s="22" t="s">
        <v>192</v>
      </c>
      <c r="B27" s="52">
        <v>903</v>
      </c>
      <c r="C27" s="14" t="s">
        <v>4</v>
      </c>
      <c r="D27" s="14" t="s">
        <v>6</v>
      </c>
      <c r="E27" s="15" t="s">
        <v>193</v>
      </c>
      <c r="F27" s="14"/>
      <c r="G27" s="16">
        <f t="shared" si="0"/>
        <v>252300</v>
      </c>
      <c r="H27" s="21">
        <f>SUM(H28:H30)</f>
        <v>0</v>
      </c>
      <c r="I27" s="21">
        <f>SUM(I28:I30)</f>
        <v>252300</v>
      </c>
      <c r="J27" s="16">
        <f t="shared" si="1"/>
        <v>252400</v>
      </c>
      <c r="K27" s="21">
        <f>SUM(K28:K30)</f>
        <v>0</v>
      </c>
      <c r="L27" s="21">
        <f>SUM(L28:L30)</f>
        <v>252400</v>
      </c>
    </row>
    <row r="28" spans="1:12" ht="12.75">
      <c r="A28" s="14" t="s">
        <v>133</v>
      </c>
      <c r="B28" s="52">
        <v>903</v>
      </c>
      <c r="C28" s="14" t="s">
        <v>4</v>
      </c>
      <c r="D28" s="14" t="s">
        <v>6</v>
      </c>
      <c r="E28" s="15" t="s">
        <v>193</v>
      </c>
      <c r="F28" s="14" t="s">
        <v>132</v>
      </c>
      <c r="G28" s="16">
        <f t="shared" si="0"/>
        <v>238800</v>
      </c>
      <c r="H28" s="17"/>
      <c r="I28" s="19">
        <v>238800</v>
      </c>
      <c r="J28" s="16">
        <f t="shared" si="1"/>
        <v>238800</v>
      </c>
      <c r="K28" s="17"/>
      <c r="L28" s="19">
        <v>238800</v>
      </c>
    </row>
    <row r="29" spans="1:12" ht="12.75">
      <c r="A29" s="14" t="s">
        <v>134</v>
      </c>
      <c r="B29" s="52">
        <v>903</v>
      </c>
      <c r="C29" s="14" t="s">
        <v>4</v>
      </c>
      <c r="D29" s="14" t="s">
        <v>6</v>
      </c>
      <c r="E29" s="15" t="s">
        <v>193</v>
      </c>
      <c r="F29" s="14" t="s">
        <v>135</v>
      </c>
      <c r="G29" s="16">
        <f t="shared" si="0"/>
        <v>2000</v>
      </c>
      <c r="H29" s="17"/>
      <c r="I29" s="19">
        <v>2000</v>
      </c>
      <c r="J29" s="16">
        <f t="shared" si="1"/>
        <v>2000</v>
      </c>
      <c r="K29" s="17"/>
      <c r="L29" s="19">
        <v>2000</v>
      </c>
    </row>
    <row r="30" spans="1:12" ht="25.5">
      <c r="A30" s="14" t="s">
        <v>138</v>
      </c>
      <c r="B30" s="52">
        <v>903</v>
      </c>
      <c r="C30" s="14" t="s">
        <v>4</v>
      </c>
      <c r="D30" s="14" t="s">
        <v>6</v>
      </c>
      <c r="E30" s="15" t="s">
        <v>193</v>
      </c>
      <c r="F30" s="14" t="s">
        <v>139</v>
      </c>
      <c r="G30" s="16">
        <f t="shared" si="0"/>
        <v>11500</v>
      </c>
      <c r="H30" s="17"/>
      <c r="I30" s="19">
        <v>11500</v>
      </c>
      <c r="J30" s="16">
        <f t="shared" si="1"/>
        <v>11600</v>
      </c>
      <c r="K30" s="17"/>
      <c r="L30" s="19">
        <v>11600</v>
      </c>
    </row>
    <row r="31" spans="1:12" ht="76.5">
      <c r="A31" s="23" t="s">
        <v>202</v>
      </c>
      <c r="B31" s="52">
        <v>903</v>
      </c>
      <c r="C31" s="14" t="s">
        <v>4</v>
      </c>
      <c r="D31" s="14" t="s">
        <v>6</v>
      </c>
      <c r="E31" s="15" t="s">
        <v>203</v>
      </c>
      <c r="F31" s="14"/>
      <c r="G31" s="16">
        <f t="shared" si="0"/>
        <v>700</v>
      </c>
      <c r="H31" s="16">
        <f>H32</f>
        <v>0</v>
      </c>
      <c r="I31" s="16">
        <f>I32</f>
        <v>700</v>
      </c>
      <c r="J31" s="16">
        <f t="shared" si="1"/>
        <v>500</v>
      </c>
      <c r="K31" s="16">
        <f>K32</f>
        <v>0</v>
      </c>
      <c r="L31" s="16">
        <f>L32</f>
        <v>500</v>
      </c>
    </row>
    <row r="32" spans="1:12" ht="25.5">
      <c r="A32" s="14" t="s">
        <v>138</v>
      </c>
      <c r="B32" s="52">
        <v>903</v>
      </c>
      <c r="C32" s="14" t="s">
        <v>4</v>
      </c>
      <c r="D32" s="14" t="s">
        <v>6</v>
      </c>
      <c r="E32" s="15" t="s">
        <v>203</v>
      </c>
      <c r="F32" s="14" t="s">
        <v>139</v>
      </c>
      <c r="G32" s="16">
        <f t="shared" si="0"/>
        <v>700</v>
      </c>
      <c r="H32" s="17"/>
      <c r="I32" s="19">
        <v>700</v>
      </c>
      <c r="J32" s="16">
        <f t="shared" si="1"/>
        <v>500</v>
      </c>
      <c r="K32" s="17"/>
      <c r="L32" s="19">
        <v>500</v>
      </c>
    </row>
    <row r="33" spans="1:12" ht="63.75">
      <c r="A33" s="14" t="s">
        <v>210</v>
      </c>
      <c r="B33" s="52">
        <v>903</v>
      </c>
      <c r="C33" s="14" t="s">
        <v>4</v>
      </c>
      <c r="D33" s="14" t="s">
        <v>6</v>
      </c>
      <c r="E33" s="15" t="s">
        <v>211</v>
      </c>
      <c r="F33" s="14"/>
      <c r="G33" s="16">
        <f t="shared" si="0"/>
        <v>0</v>
      </c>
      <c r="H33" s="21">
        <f>H34</f>
        <v>0</v>
      </c>
      <c r="I33" s="21">
        <f>I34</f>
        <v>0</v>
      </c>
      <c r="J33" s="16">
        <f t="shared" si="1"/>
        <v>0</v>
      </c>
      <c r="K33" s="21">
        <f>K34</f>
        <v>0</v>
      </c>
      <c r="L33" s="21">
        <f>L34</f>
        <v>0</v>
      </c>
    </row>
    <row r="34" spans="1:12" ht="12.75">
      <c r="A34" s="14" t="s">
        <v>201</v>
      </c>
      <c r="B34" s="52">
        <v>903</v>
      </c>
      <c r="C34" s="14" t="s">
        <v>4</v>
      </c>
      <c r="D34" s="14" t="s">
        <v>6</v>
      </c>
      <c r="E34" s="15" t="s">
        <v>211</v>
      </c>
      <c r="F34" s="14" t="s">
        <v>200</v>
      </c>
      <c r="G34" s="16">
        <f t="shared" si="0"/>
        <v>0</v>
      </c>
      <c r="H34" s="17"/>
      <c r="I34" s="19">
        <v>0</v>
      </c>
      <c r="J34" s="16">
        <f t="shared" si="1"/>
        <v>0</v>
      </c>
      <c r="K34" s="17"/>
      <c r="L34" s="19">
        <v>0</v>
      </c>
    </row>
    <row r="35" spans="1:12" ht="38.25">
      <c r="A35" s="22" t="s">
        <v>212</v>
      </c>
      <c r="B35" s="52">
        <v>903</v>
      </c>
      <c r="C35" s="14" t="s">
        <v>4</v>
      </c>
      <c r="D35" s="14" t="s">
        <v>6</v>
      </c>
      <c r="E35" s="15" t="s">
        <v>213</v>
      </c>
      <c r="F35" s="14"/>
      <c r="G35" s="16">
        <f t="shared" si="0"/>
        <v>469900</v>
      </c>
      <c r="H35" s="21">
        <f>SUM(H36:H38)</f>
        <v>0</v>
      </c>
      <c r="I35" s="21">
        <f>SUM(I36:I38)</f>
        <v>469900</v>
      </c>
      <c r="J35" s="16">
        <f t="shared" si="1"/>
        <v>470200</v>
      </c>
      <c r="K35" s="21">
        <f>SUM(K36:K38)</f>
        <v>0</v>
      </c>
      <c r="L35" s="21">
        <f>SUM(L36:L38)</f>
        <v>470200</v>
      </c>
    </row>
    <row r="36" spans="1:12" ht="12.75">
      <c r="A36" s="14" t="s">
        <v>133</v>
      </c>
      <c r="B36" s="52">
        <v>903</v>
      </c>
      <c r="C36" s="14" t="s">
        <v>4</v>
      </c>
      <c r="D36" s="14" t="s">
        <v>6</v>
      </c>
      <c r="E36" s="15" t="s">
        <v>213</v>
      </c>
      <c r="F36" s="14" t="s">
        <v>132</v>
      </c>
      <c r="G36" s="16">
        <f t="shared" si="0"/>
        <v>443000</v>
      </c>
      <c r="H36" s="17"/>
      <c r="I36" s="19">
        <v>443000</v>
      </c>
      <c r="J36" s="16">
        <f t="shared" si="1"/>
        <v>443000</v>
      </c>
      <c r="K36" s="17"/>
      <c r="L36" s="19">
        <v>443000</v>
      </c>
    </row>
    <row r="37" spans="1:12" ht="12.75">
      <c r="A37" s="14" t="s">
        <v>134</v>
      </c>
      <c r="B37" s="52">
        <v>903</v>
      </c>
      <c r="C37" s="14" t="s">
        <v>4</v>
      </c>
      <c r="D37" s="14" t="s">
        <v>6</v>
      </c>
      <c r="E37" s="15" t="s">
        <v>213</v>
      </c>
      <c r="F37" s="14" t="s">
        <v>135</v>
      </c>
      <c r="G37" s="16">
        <f t="shared" si="0"/>
        <v>4000</v>
      </c>
      <c r="H37" s="17"/>
      <c r="I37" s="19">
        <v>4000</v>
      </c>
      <c r="J37" s="16">
        <f t="shared" si="1"/>
        <v>4000</v>
      </c>
      <c r="K37" s="17"/>
      <c r="L37" s="19">
        <v>4000</v>
      </c>
    </row>
    <row r="38" spans="1:12" ht="25.5">
      <c r="A38" s="14" t="s">
        <v>138</v>
      </c>
      <c r="B38" s="52">
        <v>903</v>
      </c>
      <c r="C38" s="14" t="s">
        <v>4</v>
      </c>
      <c r="D38" s="14" t="s">
        <v>6</v>
      </c>
      <c r="E38" s="15" t="s">
        <v>213</v>
      </c>
      <c r="F38" s="14" t="s">
        <v>139</v>
      </c>
      <c r="G38" s="16">
        <f t="shared" si="0"/>
        <v>22900</v>
      </c>
      <c r="H38" s="17"/>
      <c r="I38" s="19">
        <v>22900</v>
      </c>
      <c r="J38" s="16">
        <f t="shared" si="1"/>
        <v>23200</v>
      </c>
      <c r="K38" s="17"/>
      <c r="L38" s="19">
        <v>23200</v>
      </c>
    </row>
    <row r="39" spans="1:12" ht="38.25">
      <c r="A39" s="1" t="s">
        <v>52</v>
      </c>
      <c r="B39" s="14" t="s">
        <v>245</v>
      </c>
      <c r="C39" s="1" t="s">
        <v>4</v>
      </c>
      <c r="D39" s="1" t="s">
        <v>7</v>
      </c>
      <c r="E39" s="18"/>
      <c r="F39" s="1"/>
      <c r="G39" s="16">
        <f t="shared" si="0"/>
        <v>260000</v>
      </c>
      <c r="H39" s="16">
        <f>H40</f>
        <v>260000</v>
      </c>
      <c r="I39" s="16">
        <f>I40</f>
        <v>0</v>
      </c>
      <c r="J39" s="16">
        <f t="shared" si="1"/>
        <v>260000</v>
      </c>
      <c r="K39" s="16">
        <f>K40</f>
        <v>260000</v>
      </c>
      <c r="L39" s="16">
        <f>L40</f>
        <v>0</v>
      </c>
    </row>
    <row r="40" spans="1:12" ht="25.5">
      <c r="A40" s="14" t="s">
        <v>53</v>
      </c>
      <c r="B40" s="14" t="s">
        <v>245</v>
      </c>
      <c r="C40" s="14" t="s">
        <v>4</v>
      </c>
      <c r="D40" s="14" t="s">
        <v>7</v>
      </c>
      <c r="E40" s="15" t="s">
        <v>54</v>
      </c>
      <c r="F40" s="14"/>
      <c r="G40" s="16">
        <f t="shared" si="0"/>
        <v>260000</v>
      </c>
      <c r="H40" s="16">
        <f>H41</f>
        <v>260000</v>
      </c>
      <c r="I40" s="16">
        <f>I41</f>
        <v>0</v>
      </c>
      <c r="J40" s="16">
        <f t="shared" si="1"/>
        <v>260000</v>
      </c>
      <c r="K40" s="16">
        <f>K41</f>
        <v>260000</v>
      </c>
      <c r="L40" s="16">
        <f>L41</f>
        <v>0</v>
      </c>
    </row>
    <row r="41" spans="1:12" ht="12.75">
      <c r="A41" s="14" t="s">
        <v>133</v>
      </c>
      <c r="B41" s="14" t="s">
        <v>245</v>
      </c>
      <c r="C41" s="14" t="s">
        <v>4</v>
      </c>
      <c r="D41" s="14" t="s">
        <v>7</v>
      </c>
      <c r="E41" s="15" t="s">
        <v>51</v>
      </c>
      <c r="F41" s="14" t="s">
        <v>132</v>
      </c>
      <c r="G41" s="16">
        <f t="shared" si="0"/>
        <v>260000</v>
      </c>
      <c r="H41" s="17">
        <v>260000</v>
      </c>
      <c r="I41" s="19"/>
      <c r="J41" s="16">
        <f t="shared" si="1"/>
        <v>260000</v>
      </c>
      <c r="K41" s="17">
        <v>260000</v>
      </c>
      <c r="L41" s="19"/>
    </row>
    <row r="42" spans="1:12" s="4" customFormat="1" ht="15">
      <c r="A42" s="1" t="s">
        <v>144</v>
      </c>
      <c r="B42" s="8">
        <v>903</v>
      </c>
      <c r="C42" s="1" t="s">
        <v>4</v>
      </c>
      <c r="D42" s="1" t="s">
        <v>17</v>
      </c>
      <c r="E42" s="18"/>
      <c r="F42" s="1"/>
      <c r="G42" s="2">
        <f t="shared" si="0"/>
        <v>100000</v>
      </c>
      <c r="H42" s="2">
        <f aca="true" t="shared" si="2" ref="H42:L44">H43</f>
        <v>100000</v>
      </c>
      <c r="I42" s="2">
        <f t="shared" si="2"/>
        <v>0</v>
      </c>
      <c r="J42" s="2">
        <f t="shared" si="1"/>
        <v>100000</v>
      </c>
      <c r="K42" s="2">
        <f t="shared" si="2"/>
        <v>100000</v>
      </c>
      <c r="L42" s="2">
        <f t="shared" si="2"/>
        <v>0</v>
      </c>
    </row>
    <row r="43" spans="1:12" ht="12.75">
      <c r="A43" s="14" t="s">
        <v>29</v>
      </c>
      <c r="B43" s="52">
        <v>903</v>
      </c>
      <c r="C43" s="14" t="s">
        <v>4</v>
      </c>
      <c r="D43" s="14" t="s">
        <v>17</v>
      </c>
      <c r="E43" s="15" t="s">
        <v>33</v>
      </c>
      <c r="F43" s="14"/>
      <c r="G43" s="16">
        <f t="shared" si="0"/>
        <v>100000</v>
      </c>
      <c r="H43" s="16">
        <f t="shared" si="2"/>
        <v>100000</v>
      </c>
      <c r="I43" s="16">
        <f t="shared" si="2"/>
        <v>0</v>
      </c>
      <c r="J43" s="16">
        <f t="shared" si="1"/>
        <v>100000</v>
      </c>
      <c r="K43" s="16">
        <f t="shared" si="2"/>
        <v>100000</v>
      </c>
      <c r="L43" s="16">
        <f t="shared" si="2"/>
        <v>0</v>
      </c>
    </row>
    <row r="44" spans="1:12" ht="12.75">
      <c r="A44" s="14" t="s">
        <v>57</v>
      </c>
      <c r="B44" s="52">
        <v>903</v>
      </c>
      <c r="C44" s="14" t="s">
        <v>4</v>
      </c>
      <c r="D44" s="14" t="s">
        <v>17</v>
      </c>
      <c r="E44" s="15" t="s">
        <v>58</v>
      </c>
      <c r="F44" s="14"/>
      <c r="G44" s="16">
        <f t="shared" si="0"/>
        <v>100000</v>
      </c>
      <c r="H44" s="16">
        <f t="shared" si="2"/>
        <v>100000</v>
      </c>
      <c r="I44" s="16">
        <f t="shared" si="2"/>
        <v>0</v>
      </c>
      <c r="J44" s="16">
        <f t="shared" si="1"/>
        <v>100000</v>
      </c>
      <c r="K44" s="16">
        <f t="shared" si="2"/>
        <v>100000</v>
      </c>
      <c r="L44" s="16">
        <f t="shared" si="2"/>
        <v>0</v>
      </c>
    </row>
    <row r="45" spans="1:12" ht="12.75">
      <c r="A45" s="14" t="s">
        <v>55</v>
      </c>
      <c r="B45" s="52">
        <v>903</v>
      </c>
      <c r="C45" s="14" t="s">
        <v>4</v>
      </c>
      <c r="D45" s="14" t="s">
        <v>17</v>
      </c>
      <c r="E45" s="15" t="s">
        <v>58</v>
      </c>
      <c r="F45" s="14" t="s">
        <v>56</v>
      </c>
      <c r="G45" s="16">
        <f t="shared" si="0"/>
        <v>100000</v>
      </c>
      <c r="H45" s="17">
        <v>100000</v>
      </c>
      <c r="I45" s="19"/>
      <c r="J45" s="16">
        <f t="shared" si="1"/>
        <v>100000</v>
      </c>
      <c r="K45" s="17">
        <v>100000</v>
      </c>
      <c r="L45" s="19"/>
    </row>
    <row r="46" spans="1:12" s="4" customFormat="1" ht="15">
      <c r="A46" s="1" t="s">
        <v>9</v>
      </c>
      <c r="B46" s="8">
        <v>903</v>
      </c>
      <c r="C46" s="1" t="s">
        <v>4</v>
      </c>
      <c r="D46" s="1" t="s">
        <v>99</v>
      </c>
      <c r="E46" s="18"/>
      <c r="F46" s="1"/>
      <c r="G46" s="2">
        <f t="shared" si="0"/>
        <v>150000</v>
      </c>
      <c r="H46" s="2">
        <f>SUM(H51,H49,H47)</f>
        <v>150000</v>
      </c>
      <c r="I46" s="2">
        <f>SUM(I51,I49,I47)</f>
        <v>0</v>
      </c>
      <c r="J46" s="2">
        <f t="shared" si="1"/>
        <v>150000</v>
      </c>
      <c r="K46" s="2">
        <f>SUM(K51,K49,K47)</f>
        <v>150000</v>
      </c>
      <c r="L46" s="2">
        <f>SUM(L51,L49,L47)</f>
        <v>0</v>
      </c>
    </row>
    <row r="47" spans="1:12" s="4" customFormat="1" ht="12.75">
      <c r="A47" s="14" t="s">
        <v>169</v>
      </c>
      <c r="B47" s="52">
        <v>903</v>
      </c>
      <c r="C47" s="14" t="s">
        <v>4</v>
      </c>
      <c r="D47" s="14" t="s">
        <v>99</v>
      </c>
      <c r="E47" s="15" t="s">
        <v>170</v>
      </c>
      <c r="F47" s="14"/>
      <c r="G47" s="16">
        <f t="shared" si="0"/>
        <v>0</v>
      </c>
      <c r="H47" s="16">
        <f>H48</f>
        <v>0</v>
      </c>
      <c r="I47" s="16">
        <f>I48</f>
        <v>0</v>
      </c>
      <c r="J47" s="16">
        <f t="shared" si="1"/>
        <v>0</v>
      </c>
      <c r="K47" s="16">
        <f>K48</f>
        <v>0</v>
      </c>
      <c r="L47" s="16">
        <f>L48</f>
        <v>0</v>
      </c>
    </row>
    <row r="48" spans="1:12" ht="38.25">
      <c r="A48" s="14" t="s">
        <v>121</v>
      </c>
      <c r="B48" s="52">
        <v>903</v>
      </c>
      <c r="C48" s="14" t="s">
        <v>4</v>
      </c>
      <c r="D48" s="14" t="s">
        <v>99</v>
      </c>
      <c r="E48" s="15" t="s">
        <v>170</v>
      </c>
      <c r="F48" s="14" t="s">
        <v>122</v>
      </c>
      <c r="G48" s="16">
        <f t="shared" si="0"/>
        <v>0</v>
      </c>
      <c r="H48" s="17">
        <v>0</v>
      </c>
      <c r="I48" s="16"/>
      <c r="J48" s="16">
        <f t="shared" si="1"/>
        <v>0</v>
      </c>
      <c r="K48" s="17">
        <v>0</v>
      </c>
      <c r="L48" s="16"/>
    </row>
    <row r="49" spans="1:12" ht="12.75">
      <c r="A49" s="14" t="s">
        <v>152</v>
      </c>
      <c r="B49" s="52">
        <v>903</v>
      </c>
      <c r="C49" s="14" t="s">
        <v>4</v>
      </c>
      <c r="D49" s="14" t="s">
        <v>99</v>
      </c>
      <c r="E49" s="15" t="s">
        <v>153</v>
      </c>
      <c r="F49" s="14"/>
      <c r="G49" s="16">
        <f t="shared" si="0"/>
        <v>150000</v>
      </c>
      <c r="H49" s="16">
        <f>H50</f>
        <v>150000</v>
      </c>
      <c r="I49" s="16">
        <f>I50</f>
        <v>0</v>
      </c>
      <c r="J49" s="16">
        <f t="shared" si="1"/>
        <v>150000</v>
      </c>
      <c r="K49" s="16">
        <f>K50</f>
        <v>150000</v>
      </c>
      <c r="L49" s="16">
        <f>L50</f>
        <v>0</v>
      </c>
    </row>
    <row r="50" spans="1:12" ht="25.5">
      <c r="A50" s="14" t="s">
        <v>138</v>
      </c>
      <c r="B50" s="52">
        <v>903</v>
      </c>
      <c r="C50" s="14" t="s">
        <v>4</v>
      </c>
      <c r="D50" s="14" t="s">
        <v>99</v>
      </c>
      <c r="E50" s="15" t="s">
        <v>153</v>
      </c>
      <c r="F50" s="14" t="s">
        <v>139</v>
      </c>
      <c r="G50" s="16">
        <f t="shared" si="0"/>
        <v>150000</v>
      </c>
      <c r="H50" s="17">
        <v>150000</v>
      </c>
      <c r="I50" s="19"/>
      <c r="J50" s="16">
        <f t="shared" si="1"/>
        <v>150000</v>
      </c>
      <c r="K50" s="17">
        <v>150000</v>
      </c>
      <c r="L50" s="19"/>
    </row>
    <row r="51" spans="1:12" ht="12.75">
      <c r="A51" s="14" t="s">
        <v>148</v>
      </c>
      <c r="B51" s="38" t="s">
        <v>249</v>
      </c>
      <c r="C51" s="14" t="s">
        <v>4</v>
      </c>
      <c r="D51" s="14" t="s">
        <v>99</v>
      </c>
      <c r="E51" s="15" t="s">
        <v>149</v>
      </c>
      <c r="F51" s="14"/>
      <c r="G51" s="16">
        <f>SUM(H51:I51)</f>
        <v>0</v>
      </c>
      <c r="H51" s="16">
        <f>H52</f>
        <v>0</v>
      </c>
      <c r="I51" s="16">
        <f>I52</f>
        <v>0</v>
      </c>
      <c r="J51" s="16">
        <f>SUM(K51:L51)</f>
        <v>0</v>
      </c>
      <c r="K51" s="16">
        <f>K52</f>
        <v>0</v>
      </c>
      <c r="L51" s="16">
        <f>L52</f>
        <v>0</v>
      </c>
    </row>
    <row r="52" spans="1:12" ht="25.5">
      <c r="A52" s="14" t="s">
        <v>138</v>
      </c>
      <c r="B52" s="38" t="s">
        <v>249</v>
      </c>
      <c r="C52" s="14" t="s">
        <v>4</v>
      </c>
      <c r="D52" s="14" t="s">
        <v>99</v>
      </c>
      <c r="E52" s="15" t="s">
        <v>149</v>
      </c>
      <c r="F52" s="14" t="s">
        <v>139</v>
      </c>
      <c r="G52" s="16">
        <f>SUM(H52:I52)</f>
        <v>0</v>
      </c>
      <c r="H52" s="17">
        <v>0</v>
      </c>
      <c r="I52" s="19"/>
      <c r="J52" s="16">
        <f>SUM(K52:L52)</f>
        <v>0</v>
      </c>
      <c r="K52" s="17">
        <v>0</v>
      </c>
      <c r="L52" s="19"/>
    </row>
    <row r="53" spans="1:12" s="13" customFormat="1" ht="30">
      <c r="A53" s="10" t="s">
        <v>10</v>
      </c>
      <c r="B53" s="8">
        <v>903</v>
      </c>
      <c r="C53" s="10" t="s">
        <v>11</v>
      </c>
      <c r="D53" s="10"/>
      <c r="E53" s="11"/>
      <c r="F53" s="10"/>
      <c r="G53" s="12">
        <f t="shared" si="0"/>
        <v>2028300</v>
      </c>
      <c r="H53" s="12">
        <f>SUM(H54,H62)</f>
        <v>1035000</v>
      </c>
      <c r="I53" s="12">
        <f>SUM(I54,I62)</f>
        <v>993300</v>
      </c>
      <c r="J53" s="12">
        <f aca="true" t="shared" si="3" ref="J53:J127">SUM(K53:L53)</f>
        <v>2128300</v>
      </c>
      <c r="K53" s="12">
        <f>SUM(K54,K62)</f>
        <v>1135000</v>
      </c>
      <c r="L53" s="12">
        <f>SUM(L54,L62)</f>
        <v>993300</v>
      </c>
    </row>
    <row r="54" spans="1:12" s="13" customFormat="1" ht="15">
      <c r="A54" s="1" t="s">
        <v>116</v>
      </c>
      <c r="B54" s="8">
        <v>903</v>
      </c>
      <c r="C54" s="1" t="s">
        <v>11</v>
      </c>
      <c r="D54" s="1" t="s">
        <v>6</v>
      </c>
      <c r="E54" s="1"/>
      <c r="F54" s="1"/>
      <c r="G54" s="2">
        <f t="shared" si="0"/>
        <v>993300</v>
      </c>
      <c r="H54" s="2">
        <f>H56</f>
        <v>0</v>
      </c>
      <c r="I54" s="2">
        <f>I56</f>
        <v>993300</v>
      </c>
      <c r="J54" s="2">
        <f t="shared" si="3"/>
        <v>993300</v>
      </c>
      <c r="K54" s="2">
        <f>K56</f>
        <v>0</v>
      </c>
      <c r="L54" s="2">
        <f>L56</f>
        <v>993300</v>
      </c>
    </row>
    <row r="55" spans="1:12" s="13" customFormat="1" ht="15">
      <c r="A55" s="22" t="s">
        <v>194</v>
      </c>
      <c r="B55" s="52">
        <v>903</v>
      </c>
      <c r="C55" s="14" t="s">
        <v>11</v>
      </c>
      <c r="D55" s="14" t="s">
        <v>6</v>
      </c>
      <c r="E55" s="15" t="s">
        <v>195</v>
      </c>
      <c r="F55" s="14"/>
      <c r="G55" s="16">
        <f t="shared" si="0"/>
        <v>993300</v>
      </c>
      <c r="H55" s="16">
        <f>H56</f>
        <v>0</v>
      </c>
      <c r="I55" s="16">
        <f>I56</f>
        <v>993300</v>
      </c>
      <c r="J55" s="16">
        <f t="shared" si="3"/>
        <v>993300</v>
      </c>
      <c r="K55" s="16">
        <f>K56</f>
        <v>0</v>
      </c>
      <c r="L55" s="16">
        <f>L56</f>
        <v>993300</v>
      </c>
    </row>
    <row r="56" spans="1:12" ht="12.75">
      <c r="A56" s="14" t="s">
        <v>47</v>
      </c>
      <c r="B56" s="52">
        <v>903</v>
      </c>
      <c r="C56" s="14" t="s">
        <v>11</v>
      </c>
      <c r="D56" s="14" t="s">
        <v>6</v>
      </c>
      <c r="E56" s="15" t="s">
        <v>60</v>
      </c>
      <c r="F56" s="14"/>
      <c r="G56" s="16">
        <f t="shared" si="0"/>
        <v>993300</v>
      </c>
      <c r="H56" s="21">
        <f>SUM(H57:H61)</f>
        <v>0</v>
      </c>
      <c r="I56" s="21">
        <f>SUM(I57:I61)</f>
        <v>993300</v>
      </c>
      <c r="J56" s="16">
        <f t="shared" si="3"/>
        <v>993300</v>
      </c>
      <c r="K56" s="21">
        <f>SUM(K57:K61)</f>
        <v>0</v>
      </c>
      <c r="L56" s="21">
        <f>SUM(L57:L61)</f>
        <v>993300</v>
      </c>
    </row>
    <row r="57" spans="1:12" ht="12.75">
      <c r="A57" s="14" t="s">
        <v>133</v>
      </c>
      <c r="B57" s="52">
        <v>903</v>
      </c>
      <c r="C57" s="14" t="s">
        <v>11</v>
      </c>
      <c r="D57" s="14" t="s">
        <v>6</v>
      </c>
      <c r="E57" s="15" t="s">
        <v>60</v>
      </c>
      <c r="F57" s="14" t="s">
        <v>132</v>
      </c>
      <c r="G57" s="16">
        <f t="shared" si="0"/>
        <v>567000</v>
      </c>
      <c r="H57" s="17"/>
      <c r="I57" s="19">
        <v>567000</v>
      </c>
      <c r="J57" s="16">
        <f t="shared" si="3"/>
        <v>567000</v>
      </c>
      <c r="K57" s="17"/>
      <c r="L57" s="19">
        <v>567000</v>
      </c>
    </row>
    <row r="58" spans="1:12" ht="12.75">
      <c r="A58" s="14" t="s">
        <v>134</v>
      </c>
      <c r="B58" s="52">
        <v>903</v>
      </c>
      <c r="C58" s="14" t="s">
        <v>11</v>
      </c>
      <c r="D58" s="14" t="s">
        <v>6</v>
      </c>
      <c r="E58" s="15" t="s">
        <v>60</v>
      </c>
      <c r="F58" s="14" t="s">
        <v>135</v>
      </c>
      <c r="G58" s="16">
        <f t="shared" si="0"/>
        <v>3600</v>
      </c>
      <c r="H58" s="17"/>
      <c r="I58" s="19">
        <v>3600</v>
      </c>
      <c r="J58" s="16">
        <f t="shared" si="3"/>
        <v>3600</v>
      </c>
      <c r="K58" s="17"/>
      <c r="L58" s="19">
        <v>3600</v>
      </c>
    </row>
    <row r="59" spans="1:12" ht="25.5">
      <c r="A59" s="14" t="s">
        <v>136</v>
      </c>
      <c r="B59" s="52">
        <v>903</v>
      </c>
      <c r="C59" s="14" t="s">
        <v>11</v>
      </c>
      <c r="D59" s="14" t="s">
        <v>6</v>
      </c>
      <c r="E59" s="15" t="s">
        <v>60</v>
      </c>
      <c r="F59" s="14" t="s">
        <v>137</v>
      </c>
      <c r="G59" s="16">
        <f t="shared" si="0"/>
        <v>7000</v>
      </c>
      <c r="H59" s="17"/>
      <c r="I59" s="19">
        <v>7000</v>
      </c>
      <c r="J59" s="16">
        <f t="shared" si="3"/>
        <v>7000</v>
      </c>
      <c r="K59" s="17"/>
      <c r="L59" s="19">
        <v>7000</v>
      </c>
    </row>
    <row r="60" spans="1:12" ht="25.5">
      <c r="A60" s="14" t="s">
        <v>138</v>
      </c>
      <c r="B60" s="52">
        <v>903</v>
      </c>
      <c r="C60" s="14" t="s">
        <v>11</v>
      </c>
      <c r="D60" s="14" t="s">
        <v>6</v>
      </c>
      <c r="E60" s="15" t="s">
        <v>60</v>
      </c>
      <c r="F60" s="14" t="s">
        <v>139</v>
      </c>
      <c r="G60" s="16">
        <f t="shared" si="0"/>
        <v>402700</v>
      </c>
      <c r="H60" s="17"/>
      <c r="I60" s="19">
        <v>402700</v>
      </c>
      <c r="J60" s="16">
        <f t="shared" si="3"/>
        <v>402700</v>
      </c>
      <c r="K60" s="17"/>
      <c r="L60" s="19">
        <v>402700</v>
      </c>
    </row>
    <row r="61" spans="1:12" ht="12.75">
      <c r="A61" s="14" t="s">
        <v>140</v>
      </c>
      <c r="B61" s="52">
        <v>903</v>
      </c>
      <c r="C61" s="14" t="s">
        <v>11</v>
      </c>
      <c r="D61" s="14" t="s">
        <v>6</v>
      </c>
      <c r="E61" s="15" t="s">
        <v>60</v>
      </c>
      <c r="F61" s="14" t="s">
        <v>142</v>
      </c>
      <c r="G61" s="16">
        <f t="shared" si="0"/>
        <v>13000</v>
      </c>
      <c r="H61" s="17"/>
      <c r="I61" s="19">
        <v>13000</v>
      </c>
      <c r="J61" s="16">
        <f t="shared" si="3"/>
        <v>13000</v>
      </c>
      <c r="K61" s="17"/>
      <c r="L61" s="19">
        <v>13000</v>
      </c>
    </row>
    <row r="62" spans="1:12" ht="15">
      <c r="A62" s="1" t="s">
        <v>115</v>
      </c>
      <c r="B62" s="8">
        <v>903</v>
      </c>
      <c r="C62" s="1" t="s">
        <v>11</v>
      </c>
      <c r="D62" s="1" t="s">
        <v>23</v>
      </c>
      <c r="E62" s="18"/>
      <c r="F62" s="1"/>
      <c r="G62" s="2">
        <f t="shared" si="0"/>
        <v>1035000</v>
      </c>
      <c r="H62" s="2">
        <f>H63</f>
        <v>1035000</v>
      </c>
      <c r="I62" s="2">
        <f>I63</f>
        <v>0</v>
      </c>
      <c r="J62" s="2">
        <f t="shared" si="3"/>
        <v>1135000</v>
      </c>
      <c r="K62" s="2">
        <f>K63</f>
        <v>1135000</v>
      </c>
      <c r="L62" s="2">
        <f>L63</f>
        <v>0</v>
      </c>
    </row>
    <row r="63" spans="1:12" ht="12.75">
      <c r="A63" s="14" t="s">
        <v>146</v>
      </c>
      <c r="B63" s="52">
        <v>903</v>
      </c>
      <c r="C63" s="14" t="s">
        <v>11</v>
      </c>
      <c r="D63" s="14" t="s">
        <v>23</v>
      </c>
      <c r="E63" s="15" t="s">
        <v>147</v>
      </c>
      <c r="F63" s="14"/>
      <c r="G63" s="16">
        <f t="shared" si="0"/>
        <v>1035000</v>
      </c>
      <c r="H63" s="24">
        <f>SUM(H64:H66)</f>
        <v>1035000</v>
      </c>
      <c r="I63" s="24">
        <f>SUM(I64:I66)</f>
        <v>0</v>
      </c>
      <c r="J63" s="16">
        <f t="shared" si="3"/>
        <v>1135000</v>
      </c>
      <c r="K63" s="24">
        <f>SUM(K64:K66)</f>
        <v>1135000</v>
      </c>
      <c r="L63" s="24">
        <f>SUM(L64:L66)</f>
        <v>0</v>
      </c>
    </row>
    <row r="64" spans="1:12" ht="12.75">
      <c r="A64" s="14" t="s">
        <v>133</v>
      </c>
      <c r="B64" s="52">
        <v>903</v>
      </c>
      <c r="C64" s="14" t="s">
        <v>11</v>
      </c>
      <c r="D64" s="14" t="s">
        <v>23</v>
      </c>
      <c r="E64" s="15" t="s">
        <v>147</v>
      </c>
      <c r="F64" s="14" t="s">
        <v>132</v>
      </c>
      <c r="G64" s="16">
        <f t="shared" si="0"/>
        <v>954800</v>
      </c>
      <c r="H64" s="17">
        <v>954800</v>
      </c>
      <c r="I64" s="19"/>
      <c r="J64" s="16">
        <f t="shared" si="3"/>
        <v>1054800</v>
      </c>
      <c r="K64" s="17">
        <v>1054800</v>
      </c>
      <c r="L64" s="19"/>
    </row>
    <row r="65" spans="1:12" ht="25.5">
      <c r="A65" s="14" t="s">
        <v>136</v>
      </c>
      <c r="B65" s="52">
        <v>903</v>
      </c>
      <c r="C65" s="14" t="s">
        <v>11</v>
      </c>
      <c r="D65" s="14" t="s">
        <v>23</v>
      </c>
      <c r="E65" s="15" t="s">
        <v>147</v>
      </c>
      <c r="F65" s="14" t="s">
        <v>137</v>
      </c>
      <c r="G65" s="16">
        <f t="shared" si="0"/>
        <v>50000</v>
      </c>
      <c r="H65" s="17">
        <v>50000</v>
      </c>
      <c r="I65" s="19"/>
      <c r="J65" s="16">
        <f t="shared" si="3"/>
        <v>50000</v>
      </c>
      <c r="K65" s="17">
        <v>50000</v>
      </c>
      <c r="L65" s="19"/>
    </row>
    <row r="66" spans="1:12" ht="25.5">
      <c r="A66" s="14" t="s">
        <v>138</v>
      </c>
      <c r="B66" s="52">
        <v>903</v>
      </c>
      <c r="C66" s="14" t="s">
        <v>11</v>
      </c>
      <c r="D66" s="14" t="s">
        <v>23</v>
      </c>
      <c r="E66" s="15" t="s">
        <v>147</v>
      </c>
      <c r="F66" s="14" t="s">
        <v>139</v>
      </c>
      <c r="G66" s="16">
        <f t="shared" si="0"/>
        <v>30200</v>
      </c>
      <c r="H66" s="17">
        <v>30200</v>
      </c>
      <c r="I66" s="19"/>
      <c r="J66" s="16">
        <f t="shared" si="3"/>
        <v>30200</v>
      </c>
      <c r="K66" s="17">
        <v>30200</v>
      </c>
      <c r="L66" s="19"/>
    </row>
    <row r="67" spans="1:12" s="13" customFormat="1" ht="15">
      <c r="A67" s="10" t="s">
        <v>13</v>
      </c>
      <c r="B67" s="8">
        <v>903</v>
      </c>
      <c r="C67" s="10" t="s">
        <v>6</v>
      </c>
      <c r="D67" s="10"/>
      <c r="E67" s="11"/>
      <c r="F67" s="10"/>
      <c r="G67" s="25">
        <f t="shared" si="0"/>
        <v>13939500</v>
      </c>
      <c r="H67" s="25">
        <f>H68+H71+H82</f>
        <v>2700000</v>
      </c>
      <c r="I67" s="25">
        <f>I68+I71+I82</f>
        <v>11239500</v>
      </c>
      <c r="J67" s="25">
        <f t="shared" si="3"/>
        <v>13139500</v>
      </c>
      <c r="K67" s="25">
        <f>K68+K71+K82</f>
        <v>1900000</v>
      </c>
      <c r="L67" s="25">
        <f>L68+L71+L82</f>
        <v>11239500</v>
      </c>
    </row>
    <row r="68" spans="1:12" s="4" customFormat="1" ht="15">
      <c r="A68" s="1" t="s">
        <v>93</v>
      </c>
      <c r="B68" s="8">
        <v>903</v>
      </c>
      <c r="C68" s="1" t="s">
        <v>6</v>
      </c>
      <c r="D68" s="1" t="s">
        <v>14</v>
      </c>
      <c r="E68" s="18"/>
      <c r="F68" s="1"/>
      <c r="G68" s="26">
        <f t="shared" si="0"/>
        <v>100000</v>
      </c>
      <c r="H68" s="26">
        <f>H69</f>
        <v>100000</v>
      </c>
      <c r="I68" s="26">
        <f>I69</f>
        <v>0</v>
      </c>
      <c r="J68" s="26">
        <f t="shared" si="3"/>
        <v>100000</v>
      </c>
      <c r="K68" s="26">
        <f>K69</f>
        <v>100000</v>
      </c>
      <c r="L68" s="26">
        <f>L69</f>
        <v>0</v>
      </c>
    </row>
    <row r="69" spans="1:12" s="4" customFormat="1" ht="25.5">
      <c r="A69" s="14" t="s">
        <v>157</v>
      </c>
      <c r="B69" s="52">
        <v>903</v>
      </c>
      <c r="C69" s="14" t="s">
        <v>6</v>
      </c>
      <c r="D69" s="14" t="s">
        <v>14</v>
      </c>
      <c r="E69" s="15" t="s">
        <v>154</v>
      </c>
      <c r="F69" s="14"/>
      <c r="G69" s="21">
        <f t="shared" si="0"/>
        <v>100000</v>
      </c>
      <c r="H69" s="21">
        <f>H70</f>
        <v>100000</v>
      </c>
      <c r="I69" s="21">
        <f>I70</f>
        <v>0</v>
      </c>
      <c r="J69" s="21">
        <f t="shared" si="3"/>
        <v>100000</v>
      </c>
      <c r="K69" s="21">
        <f>K70</f>
        <v>100000</v>
      </c>
      <c r="L69" s="21">
        <f>L70</f>
        <v>0</v>
      </c>
    </row>
    <row r="70" spans="1:12" s="4" customFormat="1" ht="51">
      <c r="A70" s="22" t="s">
        <v>155</v>
      </c>
      <c r="B70" s="52">
        <v>903</v>
      </c>
      <c r="C70" s="14" t="s">
        <v>6</v>
      </c>
      <c r="D70" s="14" t="s">
        <v>14</v>
      </c>
      <c r="E70" s="15" t="s">
        <v>154</v>
      </c>
      <c r="F70" s="14" t="s">
        <v>156</v>
      </c>
      <c r="G70" s="21">
        <f t="shared" si="0"/>
        <v>100000</v>
      </c>
      <c r="H70" s="19">
        <v>100000</v>
      </c>
      <c r="I70" s="21"/>
      <c r="J70" s="21">
        <f t="shared" si="3"/>
        <v>100000</v>
      </c>
      <c r="K70" s="19">
        <v>100000</v>
      </c>
      <c r="L70" s="21"/>
    </row>
    <row r="71" spans="1:12" s="4" customFormat="1" ht="15">
      <c r="A71" s="1" t="s">
        <v>106</v>
      </c>
      <c r="B71" s="8">
        <v>903</v>
      </c>
      <c r="C71" s="1" t="s">
        <v>6</v>
      </c>
      <c r="D71" s="1" t="s">
        <v>21</v>
      </c>
      <c r="E71" s="18"/>
      <c r="F71" s="1"/>
      <c r="G71" s="26">
        <f t="shared" si="0"/>
        <v>13289500</v>
      </c>
      <c r="H71" s="26">
        <f>SUM(H80,H72)</f>
        <v>2050000</v>
      </c>
      <c r="I71" s="26">
        <f>SUM(I80,I72)</f>
        <v>11239500</v>
      </c>
      <c r="J71" s="26">
        <f t="shared" si="3"/>
        <v>12489500</v>
      </c>
      <c r="K71" s="26">
        <f>SUM(K80,K72)</f>
        <v>1250000</v>
      </c>
      <c r="L71" s="26">
        <f>SUM(L80,L72)</f>
        <v>11239500</v>
      </c>
    </row>
    <row r="72" spans="1:12" s="4" customFormat="1" ht="12.75">
      <c r="A72" s="20" t="s">
        <v>185</v>
      </c>
      <c r="B72" s="52">
        <v>903</v>
      </c>
      <c r="C72" s="14" t="s">
        <v>6</v>
      </c>
      <c r="D72" s="14" t="s">
        <v>21</v>
      </c>
      <c r="E72" s="15" t="s">
        <v>187</v>
      </c>
      <c r="F72" s="14"/>
      <c r="G72" s="21">
        <f t="shared" si="0"/>
        <v>11239500</v>
      </c>
      <c r="H72" s="21">
        <f>H73</f>
        <v>0</v>
      </c>
      <c r="I72" s="21">
        <f>I73</f>
        <v>11239500</v>
      </c>
      <c r="J72" s="21">
        <f t="shared" si="3"/>
        <v>11239500</v>
      </c>
      <c r="K72" s="21">
        <f>K73</f>
        <v>0</v>
      </c>
      <c r="L72" s="21">
        <f>L73</f>
        <v>11239500</v>
      </c>
    </row>
    <row r="73" spans="1:12" s="4" customFormat="1" ht="38.25">
      <c r="A73" s="22" t="s">
        <v>186</v>
      </c>
      <c r="B73" s="52">
        <v>903</v>
      </c>
      <c r="C73" s="14" t="s">
        <v>6</v>
      </c>
      <c r="D73" s="14" t="s">
        <v>21</v>
      </c>
      <c r="E73" s="15" t="s">
        <v>91</v>
      </c>
      <c r="F73" s="14"/>
      <c r="G73" s="21">
        <f t="shared" si="0"/>
        <v>11239500</v>
      </c>
      <c r="H73" s="21">
        <f>H74+H76+H78</f>
        <v>0</v>
      </c>
      <c r="I73" s="21">
        <f>I74+I76+I78</f>
        <v>11239500</v>
      </c>
      <c r="J73" s="21">
        <f t="shared" si="3"/>
        <v>11239500</v>
      </c>
      <c r="K73" s="21">
        <f>K74+K76+K78</f>
        <v>0</v>
      </c>
      <c r="L73" s="21">
        <f>L74+L76+L78</f>
        <v>11239500</v>
      </c>
    </row>
    <row r="74" spans="1:12" ht="63.75">
      <c r="A74" s="22" t="s">
        <v>158</v>
      </c>
      <c r="B74" s="52">
        <v>903</v>
      </c>
      <c r="C74" s="14" t="s">
        <v>6</v>
      </c>
      <c r="D74" s="14" t="s">
        <v>21</v>
      </c>
      <c r="E74" s="15" t="s">
        <v>159</v>
      </c>
      <c r="F74" s="14"/>
      <c r="G74" s="16">
        <f t="shared" si="0"/>
        <v>11239500</v>
      </c>
      <c r="H74" s="16">
        <f>H75</f>
        <v>0</v>
      </c>
      <c r="I74" s="16">
        <f>I75</f>
        <v>11239500</v>
      </c>
      <c r="J74" s="16">
        <f t="shared" si="3"/>
        <v>11239500</v>
      </c>
      <c r="K74" s="16">
        <f>K75</f>
        <v>0</v>
      </c>
      <c r="L74" s="16">
        <f>L75</f>
        <v>11239500</v>
      </c>
    </row>
    <row r="75" spans="1:12" ht="25.5">
      <c r="A75" s="14" t="s">
        <v>138</v>
      </c>
      <c r="B75" s="52">
        <v>903</v>
      </c>
      <c r="C75" s="14" t="s">
        <v>6</v>
      </c>
      <c r="D75" s="14" t="s">
        <v>21</v>
      </c>
      <c r="E75" s="15" t="s">
        <v>159</v>
      </c>
      <c r="F75" s="14" t="s">
        <v>139</v>
      </c>
      <c r="G75" s="16">
        <f t="shared" si="0"/>
        <v>11239500</v>
      </c>
      <c r="H75" s="17"/>
      <c r="I75" s="19">
        <v>11239500</v>
      </c>
      <c r="J75" s="16">
        <f t="shared" si="3"/>
        <v>11239500</v>
      </c>
      <c r="K75" s="17"/>
      <c r="L75" s="19">
        <v>11239500</v>
      </c>
    </row>
    <row r="76" spans="1:12" ht="25.5">
      <c r="A76" s="22" t="s">
        <v>173</v>
      </c>
      <c r="B76" s="52">
        <v>903</v>
      </c>
      <c r="C76" s="14" t="s">
        <v>6</v>
      </c>
      <c r="D76" s="14" t="s">
        <v>21</v>
      </c>
      <c r="E76" s="15" t="s">
        <v>174</v>
      </c>
      <c r="F76" s="14"/>
      <c r="G76" s="16">
        <f t="shared" si="0"/>
        <v>0</v>
      </c>
      <c r="H76" s="21">
        <f>H77</f>
        <v>0</v>
      </c>
      <c r="I76" s="21">
        <f>I77</f>
        <v>0</v>
      </c>
      <c r="J76" s="16">
        <f t="shared" si="3"/>
        <v>0</v>
      </c>
      <c r="K76" s="21">
        <f>K77</f>
        <v>0</v>
      </c>
      <c r="L76" s="21">
        <f>L77</f>
        <v>0</v>
      </c>
    </row>
    <row r="77" spans="1:12" ht="38.25">
      <c r="A77" s="22" t="s">
        <v>175</v>
      </c>
      <c r="B77" s="52">
        <v>903</v>
      </c>
      <c r="C77" s="14" t="s">
        <v>6</v>
      </c>
      <c r="D77" s="14" t="s">
        <v>21</v>
      </c>
      <c r="E77" s="15" t="s">
        <v>174</v>
      </c>
      <c r="F77" s="14" t="s">
        <v>176</v>
      </c>
      <c r="G77" s="16">
        <f t="shared" si="0"/>
        <v>0</v>
      </c>
      <c r="H77" s="17"/>
      <c r="I77" s="19">
        <v>0</v>
      </c>
      <c r="J77" s="16">
        <f t="shared" si="3"/>
        <v>0</v>
      </c>
      <c r="K77" s="17"/>
      <c r="L77" s="19">
        <v>0</v>
      </c>
    </row>
    <row r="78" spans="1:12" ht="38.25">
      <c r="A78" s="22" t="s">
        <v>178</v>
      </c>
      <c r="B78" s="52">
        <v>903</v>
      </c>
      <c r="C78" s="27" t="s">
        <v>6</v>
      </c>
      <c r="D78" s="14" t="s">
        <v>21</v>
      </c>
      <c r="E78" s="15" t="s">
        <v>177</v>
      </c>
      <c r="F78" s="14"/>
      <c r="G78" s="16">
        <f t="shared" si="0"/>
        <v>0</v>
      </c>
      <c r="H78" s="21">
        <f>H79</f>
        <v>0</v>
      </c>
      <c r="I78" s="21">
        <f>I79</f>
        <v>0</v>
      </c>
      <c r="J78" s="16">
        <f t="shared" si="3"/>
        <v>0</v>
      </c>
      <c r="K78" s="21">
        <f>K79</f>
        <v>0</v>
      </c>
      <c r="L78" s="21">
        <f>L79</f>
        <v>0</v>
      </c>
    </row>
    <row r="79" spans="1:12" ht="38.25">
      <c r="A79" s="28" t="s">
        <v>175</v>
      </c>
      <c r="B79" s="52">
        <v>903</v>
      </c>
      <c r="C79" s="29" t="s">
        <v>6</v>
      </c>
      <c r="D79" s="14" t="s">
        <v>21</v>
      </c>
      <c r="E79" s="15" t="s">
        <v>177</v>
      </c>
      <c r="F79" s="14" t="s">
        <v>176</v>
      </c>
      <c r="G79" s="16">
        <f t="shared" si="0"/>
        <v>0</v>
      </c>
      <c r="H79" s="17"/>
      <c r="I79" s="19">
        <v>0</v>
      </c>
      <c r="J79" s="16">
        <f t="shared" si="3"/>
        <v>0</v>
      </c>
      <c r="K79" s="17"/>
      <c r="L79" s="19">
        <v>0</v>
      </c>
    </row>
    <row r="80" spans="1:12" ht="25.5">
      <c r="A80" s="14" t="s">
        <v>160</v>
      </c>
      <c r="B80" s="52">
        <v>903</v>
      </c>
      <c r="C80" s="14" t="s">
        <v>6</v>
      </c>
      <c r="D80" s="14" t="s">
        <v>21</v>
      </c>
      <c r="E80" s="15" t="s">
        <v>161</v>
      </c>
      <c r="F80" s="14"/>
      <c r="G80" s="16">
        <f aca="true" t="shared" si="4" ref="G80:G153">SUM(H80:I80)</f>
        <v>2050000</v>
      </c>
      <c r="H80" s="16">
        <f>H81</f>
        <v>2050000</v>
      </c>
      <c r="I80" s="16">
        <f>I81</f>
        <v>0</v>
      </c>
      <c r="J80" s="16">
        <f t="shared" si="3"/>
        <v>1250000</v>
      </c>
      <c r="K80" s="16">
        <f>K81</f>
        <v>1250000</v>
      </c>
      <c r="L80" s="16">
        <f>L81</f>
        <v>0</v>
      </c>
    </row>
    <row r="81" spans="1:12" ht="25.5">
      <c r="A81" s="14" t="s">
        <v>138</v>
      </c>
      <c r="B81" s="52">
        <v>903</v>
      </c>
      <c r="C81" s="14" t="s">
        <v>6</v>
      </c>
      <c r="D81" s="14" t="s">
        <v>21</v>
      </c>
      <c r="E81" s="15" t="s">
        <v>161</v>
      </c>
      <c r="F81" s="14" t="s">
        <v>139</v>
      </c>
      <c r="G81" s="16">
        <f t="shared" si="4"/>
        <v>2050000</v>
      </c>
      <c r="H81" s="17">
        <v>2050000</v>
      </c>
      <c r="I81" s="19"/>
      <c r="J81" s="16">
        <f t="shared" si="3"/>
        <v>1250000</v>
      </c>
      <c r="K81" s="17">
        <v>1250000</v>
      </c>
      <c r="L81" s="19"/>
    </row>
    <row r="82" spans="1:12" s="4" customFormat="1" ht="15">
      <c r="A82" s="1" t="s">
        <v>16</v>
      </c>
      <c r="B82" s="8">
        <v>903</v>
      </c>
      <c r="C82" s="1" t="s">
        <v>6</v>
      </c>
      <c r="D82" s="1" t="s">
        <v>46</v>
      </c>
      <c r="E82" s="18"/>
      <c r="F82" s="1"/>
      <c r="G82" s="2">
        <f t="shared" si="4"/>
        <v>550000</v>
      </c>
      <c r="H82" s="2">
        <f>H83+H86</f>
        <v>550000</v>
      </c>
      <c r="I82" s="2">
        <f>I83+I86</f>
        <v>0</v>
      </c>
      <c r="J82" s="2">
        <f t="shared" si="3"/>
        <v>550000</v>
      </c>
      <c r="K82" s="2">
        <f>K83+K86</f>
        <v>550000</v>
      </c>
      <c r="L82" s="2">
        <f>L83+L86</f>
        <v>0</v>
      </c>
    </row>
    <row r="83" spans="1:12" ht="25.5">
      <c r="A83" s="14" t="s">
        <v>35</v>
      </c>
      <c r="B83" s="52">
        <v>903</v>
      </c>
      <c r="C83" s="14" t="s">
        <v>6</v>
      </c>
      <c r="D83" s="14" t="s">
        <v>46</v>
      </c>
      <c r="E83" s="15" t="s">
        <v>36</v>
      </c>
      <c r="F83" s="14"/>
      <c r="G83" s="16">
        <f t="shared" si="4"/>
        <v>500000</v>
      </c>
      <c r="H83" s="16">
        <f aca="true" t="shared" si="5" ref="H83:L84">H84</f>
        <v>500000</v>
      </c>
      <c r="I83" s="16">
        <f t="shared" si="5"/>
        <v>0</v>
      </c>
      <c r="J83" s="16">
        <f t="shared" si="3"/>
        <v>500000</v>
      </c>
      <c r="K83" s="16">
        <f t="shared" si="5"/>
        <v>500000</v>
      </c>
      <c r="L83" s="16">
        <f t="shared" si="5"/>
        <v>0</v>
      </c>
    </row>
    <row r="84" spans="1:12" ht="12.75">
      <c r="A84" s="14" t="s">
        <v>37</v>
      </c>
      <c r="B84" s="52">
        <v>903</v>
      </c>
      <c r="C84" s="14" t="s">
        <v>6</v>
      </c>
      <c r="D84" s="14" t="s">
        <v>46</v>
      </c>
      <c r="E84" s="15" t="s">
        <v>62</v>
      </c>
      <c r="F84" s="14"/>
      <c r="G84" s="16">
        <f t="shared" si="4"/>
        <v>500000</v>
      </c>
      <c r="H84" s="16">
        <f t="shared" si="5"/>
        <v>500000</v>
      </c>
      <c r="I84" s="16">
        <f t="shared" si="5"/>
        <v>0</v>
      </c>
      <c r="J84" s="16">
        <f t="shared" si="3"/>
        <v>500000</v>
      </c>
      <c r="K84" s="16">
        <f t="shared" si="5"/>
        <v>500000</v>
      </c>
      <c r="L84" s="16">
        <f t="shared" si="5"/>
        <v>0</v>
      </c>
    </row>
    <row r="85" spans="1:12" ht="25.5">
      <c r="A85" s="14" t="s">
        <v>138</v>
      </c>
      <c r="B85" s="52">
        <v>903</v>
      </c>
      <c r="C85" s="14" t="s">
        <v>6</v>
      </c>
      <c r="D85" s="14" t="s">
        <v>46</v>
      </c>
      <c r="E85" s="15" t="s">
        <v>62</v>
      </c>
      <c r="F85" s="14" t="s">
        <v>139</v>
      </c>
      <c r="G85" s="16">
        <f t="shared" si="4"/>
        <v>500000</v>
      </c>
      <c r="H85" s="17">
        <v>500000</v>
      </c>
      <c r="I85" s="19"/>
      <c r="J85" s="16">
        <f t="shared" si="3"/>
        <v>500000</v>
      </c>
      <c r="K85" s="17">
        <v>500000</v>
      </c>
      <c r="L85" s="19"/>
    </row>
    <row r="86" spans="1:12" ht="25.5">
      <c r="A86" s="14" t="s">
        <v>162</v>
      </c>
      <c r="B86" s="52">
        <v>903</v>
      </c>
      <c r="C86" s="14" t="s">
        <v>6</v>
      </c>
      <c r="D86" s="14" t="s">
        <v>46</v>
      </c>
      <c r="E86" s="15" t="s">
        <v>163</v>
      </c>
      <c r="F86" s="14"/>
      <c r="G86" s="16">
        <f t="shared" si="4"/>
        <v>50000</v>
      </c>
      <c r="H86" s="16">
        <f>H87</f>
        <v>50000</v>
      </c>
      <c r="I86" s="16">
        <f>I87</f>
        <v>0</v>
      </c>
      <c r="J86" s="16">
        <f t="shared" si="3"/>
        <v>50000</v>
      </c>
      <c r="K86" s="16">
        <f>K87</f>
        <v>50000</v>
      </c>
      <c r="L86" s="16">
        <f>L87</f>
        <v>0</v>
      </c>
    </row>
    <row r="87" spans="1:12" ht="51">
      <c r="A87" s="22" t="s">
        <v>155</v>
      </c>
      <c r="B87" s="52">
        <v>903</v>
      </c>
      <c r="C87" s="14" t="s">
        <v>6</v>
      </c>
      <c r="D87" s="14" t="s">
        <v>46</v>
      </c>
      <c r="E87" s="15" t="s">
        <v>163</v>
      </c>
      <c r="F87" s="14" t="s">
        <v>156</v>
      </c>
      <c r="G87" s="16">
        <f t="shared" si="4"/>
        <v>50000</v>
      </c>
      <c r="H87" s="17">
        <v>50000</v>
      </c>
      <c r="I87" s="19"/>
      <c r="J87" s="16">
        <f t="shared" si="3"/>
        <v>50000</v>
      </c>
      <c r="K87" s="17">
        <v>50000</v>
      </c>
      <c r="L87" s="19"/>
    </row>
    <row r="88" spans="1:12" ht="15">
      <c r="A88" s="10" t="s">
        <v>259</v>
      </c>
      <c r="B88" s="8">
        <v>903</v>
      </c>
      <c r="C88" s="10" t="s">
        <v>14</v>
      </c>
      <c r="D88" s="10"/>
      <c r="E88" s="11"/>
      <c r="F88" s="10"/>
      <c r="G88" s="16">
        <f t="shared" si="4"/>
        <v>430000</v>
      </c>
      <c r="H88" s="12">
        <f>H89</f>
        <v>430000</v>
      </c>
      <c r="I88" s="12">
        <f>I89</f>
        <v>0</v>
      </c>
      <c r="J88" s="16">
        <f t="shared" si="3"/>
        <v>0</v>
      </c>
      <c r="K88" s="12">
        <f>K89</f>
        <v>0</v>
      </c>
      <c r="L88" s="12">
        <f>L89</f>
        <v>0</v>
      </c>
    </row>
    <row r="89" spans="1:12" ht="15">
      <c r="A89" s="1" t="s">
        <v>260</v>
      </c>
      <c r="B89" s="8">
        <v>903</v>
      </c>
      <c r="C89" s="1" t="s">
        <v>14</v>
      </c>
      <c r="D89" s="1" t="s">
        <v>12</v>
      </c>
      <c r="E89" s="18"/>
      <c r="F89" s="1"/>
      <c r="G89" s="16">
        <f t="shared" si="4"/>
        <v>430000</v>
      </c>
      <c r="H89" s="2">
        <f>SUM(H92,H90)</f>
        <v>430000</v>
      </c>
      <c r="I89" s="2">
        <f>SUM(I92,I90)</f>
        <v>0</v>
      </c>
      <c r="J89" s="16">
        <f t="shared" si="3"/>
        <v>0</v>
      </c>
      <c r="K89" s="2">
        <f>SUM(K92,K90)</f>
        <v>0</v>
      </c>
      <c r="L89" s="2">
        <f>SUM(L92,L90)</f>
        <v>0</v>
      </c>
    </row>
    <row r="90" spans="1:12" ht="25.5">
      <c r="A90" s="22" t="s">
        <v>261</v>
      </c>
      <c r="B90" s="52">
        <v>903</v>
      </c>
      <c r="C90" s="14" t="s">
        <v>14</v>
      </c>
      <c r="D90" s="14" t="s">
        <v>12</v>
      </c>
      <c r="E90" s="15" t="s">
        <v>262</v>
      </c>
      <c r="F90" s="14"/>
      <c r="G90" s="16">
        <f t="shared" si="4"/>
        <v>180000</v>
      </c>
      <c r="H90" s="16">
        <f>H91</f>
        <v>180000</v>
      </c>
      <c r="I90" s="16">
        <f>I91</f>
        <v>0</v>
      </c>
      <c r="J90" s="16">
        <f t="shared" si="3"/>
        <v>0</v>
      </c>
      <c r="K90" s="16">
        <f>K91</f>
        <v>0</v>
      </c>
      <c r="L90" s="16">
        <f>L91</f>
        <v>0</v>
      </c>
    </row>
    <row r="91" spans="1:12" ht="25.5">
      <c r="A91" s="22" t="s">
        <v>138</v>
      </c>
      <c r="B91" s="52">
        <v>903</v>
      </c>
      <c r="C91" s="14" t="s">
        <v>14</v>
      </c>
      <c r="D91" s="14" t="s">
        <v>12</v>
      </c>
      <c r="E91" s="15" t="s">
        <v>262</v>
      </c>
      <c r="F91" s="14" t="s">
        <v>139</v>
      </c>
      <c r="G91" s="16">
        <f t="shared" si="4"/>
        <v>180000</v>
      </c>
      <c r="H91" s="17">
        <v>180000</v>
      </c>
      <c r="I91" s="19"/>
      <c r="J91" s="16">
        <f t="shared" si="3"/>
        <v>0</v>
      </c>
      <c r="K91" s="17"/>
      <c r="L91" s="19"/>
    </row>
    <row r="92" spans="1:12" ht="25.5">
      <c r="A92" s="22" t="s">
        <v>264</v>
      </c>
      <c r="B92" s="52">
        <v>903</v>
      </c>
      <c r="C92" s="14" t="s">
        <v>14</v>
      </c>
      <c r="D92" s="14" t="s">
        <v>12</v>
      </c>
      <c r="E92" s="15" t="s">
        <v>263</v>
      </c>
      <c r="F92" s="14"/>
      <c r="G92" s="16">
        <f t="shared" si="4"/>
        <v>250000</v>
      </c>
      <c r="H92" s="16">
        <f>H93</f>
        <v>250000</v>
      </c>
      <c r="I92" s="16">
        <f>I93</f>
        <v>0</v>
      </c>
      <c r="J92" s="16">
        <f t="shared" si="3"/>
        <v>0</v>
      </c>
      <c r="K92" s="16">
        <f>K93</f>
        <v>0</v>
      </c>
      <c r="L92" s="16">
        <f>L93</f>
        <v>0</v>
      </c>
    </row>
    <row r="93" spans="1:12" ht="25.5">
      <c r="A93" s="22" t="s">
        <v>138</v>
      </c>
      <c r="B93" s="52">
        <v>903</v>
      </c>
      <c r="C93" s="14" t="s">
        <v>14</v>
      </c>
      <c r="D93" s="14" t="s">
        <v>12</v>
      </c>
      <c r="E93" s="15" t="s">
        <v>263</v>
      </c>
      <c r="F93" s="14" t="s">
        <v>139</v>
      </c>
      <c r="G93" s="16">
        <f t="shared" si="4"/>
        <v>250000</v>
      </c>
      <c r="H93" s="17">
        <v>250000</v>
      </c>
      <c r="I93" s="19"/>
      <c r="J93" s="16">
        <f t="shared" si="3"/>
        <v>0</v>
      </c>
      <c r="K93" s="17"/>
      <c r="L93" s="19"/>
    </row>
    <row r="94" spans="1:12" ht="15">
      <c r="A94" s="10" t="s">
        <v>94</v>
      </c>
      <c r="B94" s="8">
        <v>903</v>
      </c>
      <c r="C94" s="10" t="s">
        <v>15</v>
      </c>
      <c r="D94" s="10"/>
      <c r="E94" s="11"/>
      <c r="F94" s="10"/>
      <c r="G94" s="12">
        <f t="shared" si="4"/>
        <v>6819100</v>
      </c>
      <c r="H94" s="12">
        <f>H95</f>
        <v>6778500</v>
      </c>
      <c r="I94" s="12">
        <f>I95</f>
        <v>40600</v>
      </c>
      <c r="J94" s="12">
        <f t="shared" si="3"/>
        <v>7551900</v>
      </c>
      <c r="K94" s="12">
        <f>K95</f>
        <v>6784100</v>
      </c>
      <c r="L94" s="12">
        <f>L95</f>
        <v>767800</v>
      </c>
    </row>
    <row r="95" spans="1:12" ht="15">
      <c r="A95" s="1" t="s">
        <v>48</v>
      </c>
      <c r="B95" s="8">
        <v>903</v>
      </c>
      <c r="C95" s="1" t="s">
        <v>15</v>
      </c>
      <c r="D95" s="1" t="s">
        <v>4</v>
      </c>
      <c r="E95" s="18"/>
      <c r="F95" s="1"/>
      <c r="G95" s="2">
        <f t="shared" si="4"/>
        <v>6819100</v>
      </c>
      <c r="H95" s="2">
        <f>SUM(H96,H100,H104,H108,H110,H113)</f>
        <v>6778500</v>
      </c>
      <c r="I95" s="2">
        <f>SUM(I96,I100,I104,I108,I110,I113)</f>
        <v>40600</v>
      </c>
      <c r="J95" s="2">
        <f t="shared" si="3"/>
        <v>7551900</v>
      </c>
      <c r="K95" s="2">
        <f>SUM(K96,K100,K104,K108,K110,K113)</f>
        <v>6784100</v>
      </c>
      <c r="L95" s="2">
        <f>SUM(L96,L100,L104,L108,L110,L113)</f>
        <v>767800</v>
      </c>
    </row>
    <row r="96" spans="1:12" ht="25.5">
      <c r="A96" s="14" t="s">
        <v>68</v>
      </c>
      <c r="B96" s="52">
        <v>903</v>
      </c>
      <c r="C96" s="14" t="s">
        <v>15</v>
      </c>
      <c r="D96" s="14" t="s">
        <v>4</v>
      </c>
      <c r="E96" s="15" t="s">
        <v>41</v>
      </c>
      <c r="F96" s="14"/>
      <c r="G96" s="16">
        <f t="shared" si="4"/>
        <v>3663500</v>
      </c>
      <c r="H96" s="16">
        <f>H97</f>
        <v>3663500</v>
      </c>
      <c r="I96" s="16">
        <f>I97</f>
        <v>0</v>
      </c>
      <c r="J96" s="16">
        <f t="shared" si="3"/>
        <v>3669100</v>
      </c>
      <c r="K96" s="16">
        <f>K97</f>
        <v>3669100</v>
      </c>
      <c r="L96" s="16">
        <f>L97</f>
        <v>0</v>
      </c>
    </row>
    <row r="97" spans="1:12" ht="12.75">
      <c r="A97" s="14" t="s">
        <v>34</v>
      </c>
      <c r="B97" s="52">
        <v>903</v>
      </c>
      <c r="C97" s="14" t="s">
        <v>15</v>
      </c>
      <c r="D97" s="14" t="s">
        <v>4</v>
      </c>
      <c r="E97" s="15" t="s">
        <v>69</v>
      </c>
      <c r="F97" s="14"/>
      <c r="G97" s="16">
        <f t="shared" si="4"/>
        <v>3663500</v>
      </c>
      <c r="H97" s="16">
        <f>SUM(H98:H99)</f>
        <v>3663500</v>
      </c>
      <c r="I97" s="16">
        <f>SUM(I98:I99)</f>
        <v>0</v>
      </c>
      <c r="J97" s="16">
        <f t="shared" si="3"/>
        <v>3669100</v>
      </c>
      <c r="K97" s="16">
        <f>SUM(K98:K99)</f>
        <v>3669100</v>
      </c>
      <c r="L97" s="16">
        <f>SUM(L98:L99)</f>
        <v>0</v>
      </c>
    </row>
    <row r="98" spans="1:12" ht="25.5">
      <c r="A98" s="14" t="s">
        <v>138</v>
      </c>
      <c r="B98" s="52">
        <v>903</v>
      </c>
      <c r="C98" s="14" t="s">
        <v>15</v>
      </c>
      <c r="D98" s="14" t="s">
        <v>4</v>
      </c>
      <c r="E98" s="15" t="s">
        <v>69</v>
      </c>
      <c r="F98" s="14" t="s">
        <v>139</v>
      </c>
      <c r="G98" s="16">
        <f t="shared" si="4"/>
        <v>553500</v>
      </c>
      <c r="H98" s="17">
        <v>553500</v>
      </c>
      <c r="I98" s="19"/>
      <c r="J98" s="16">
        <f t="shared" si="3"/>
        <v>559100</v>
      </c>
      <c r="K98" s="17">
        <v>559100</v>
      </c>
      <c r="L98" s="19"/>
    </row>
    <row r="99" spans="1:12" ht="38.25">
      <c r="A99" s="14" t="s">
        <v>121</v>
      </c>
      <c r="B99" s="52">
        <v>903</v>
      </c>
      <c r="C99" s="14" t="s">
        <v>15</v>
      </c>
      <c r="D99" s="14" t="s">
        <v>4</v>
      </c>
      <c r="E99" s="15" t="s">
        <v>69</v>
      </c>
      <c r="F99" s="14" t="s">
        <v>122</v>
      </c>
      <c r="G99" s="16">
        <f t="shared" si="4"/>
        <v>3110000</v>
      </c>
      <c r="H99" s="17">
        <v>3110000</v>
      </c>
      <c r="I99" s="19"/>
      <c r="J99" s="16">
        <f t="shared" si="3"/>
        <v>3110000</v>
      </c>
      <c r="K99" s="17">
        <v>3110000</v>
      </c>
      <c r="L99" s="19"/>
    </row>
    <row r="100" spans="1:12" ht="12.75">
      <c r="A100" s="14" t="s">
        <v>70</v>
      </c>
      <c r="B100" s="52">
        <v>903</v>
      </c>
      <c r="C100" s="14" t="s">
        <v>15</v>
      </c>
      <c r="D100" s="14" t="s">
        <v>4</v>
      </c>
      <c r="E100" s="15" t="s">
        <v>42</v>
      </c>
      <c r="F100" s="14"/>
      <c r="G100" s="16">
        <f t="shared" si="4"/>
        <v>655000</v>
      </c>
      <c r="H100" s="16">
        <f>H101</f>
        <v>655000</v>
      </c>
      <c r="I100" s="16">
        <f>I101</f>
        <v>0</v>
      </c>
      <c r="J100" s="16">
        <f t="shared" si="3"/>
        <v>655000</v>
      </c>
      <c r="K100" s="16">
        <f>K101</f>
        <v>655000</v>
      </c>
      <c r="L100" s="16">
        <f>L101</f>
        <v>0</v>
      </c>
    </row>
    <row r="101" spans="1:12" ht="12.75">
      <c r="A101" s="14" t="s">
        <v>34</v>
      </c>
      <c r="B101" s="52">
        <v>903</v>
      </c>
      <c r="C101" s="14" t="s">
        <v>15</v>
      </c>
      <c r="D101" s="14" t="s">
        <v>4</v>
      </c>
      <c r="E101" s="15" t="s">
        <v>71</v>
      </c>
      <c r="F101" s="14"/>
      <c r="G101" s="16">
        <f t="shared" si="4"/>
        <v>655000</v>
      </c>
      <c r="H101" s="16">
        <f>SUM(H102:H103)</f>
        <v>655000</v>
      </c>
      <c r="I101" s="16">
        <f>SUM(I102:I103)</f>
        <v>0</v>
      </c>
      <c r="J101" s="16">
        <f t="shared" si="3"/>
        <v>655000</v>
      </c>
      <c r="K101" s="16">
        <f>SUM(K102:K103)</f>
        <v>655000</v>
      </c>
      <c r="L101" s="16">
        <f>SUM(L102:L103)</f>
        <v>0</v>
      </c>
    </row>
    <row r="102" spans="1:12" ht="25.5">
      <c r="A102" s="14" t="s">
        <v>125</v>
      </c>
      <c r="B102" s="52">
        <v>903</v>
      </c>
      <c r="C102" s="14" t="s">
        <v>15</v>
      </c>
      <c r="D102" s="14" t="s">
        <v>4</v>
      </c>
      <c r="E102" s="15" t="s">
        <v>71</v>
      </c>
      <c r="F102" s="14" t="s">
        <v>123</v>
      </c>
      <c r="G102" s="16">
        <f t="shared" si="4"/>
        <v>635000</v>
      </c>
      <c r="H102" s="17">
        <v>635000</v>
      </c>
      <c r="I102" s="17"/>
      <c r="J102" s="16">
        <f t="shared" si="3"/>
        <v>635000</v>
      </c>
      <c r="K102" s="17">
        <v>635000</v>
      </c>
      <c r="L102" s="17"/>
    </row>
    <row r="103" spans="1:12" ht="12.75">
      <c r="A103" s="14" t="s">
        <v>126</v>
      </c>
      <c r="B103" s="52">
        <v>903</v>
      </c>
      <c r="C103" s="14" t="s">
        <v>15</v>
      </c>
      <c r="D103" s="14" t="s">
        <v>4</v>
      </c>
      <c r="E103" s="15" t="s">
        <v>71</v>
      </c>
      <c r="F103" s="14" t="s">
        <v>124</v>
      </c>
      <c r="G103" s="16">
        <f t="shared" si="4"/>
        <v>20000</v>
      </c>
      <c r="H103" s="17">
        <v>20000</v>
      </c>
      <c r="I103" s="17"/>
      <c r="J103" s="16">
        <f t="shared" si="3"/>
        <v>20000</v>
      </c>
      <c r="K103" s="17">
        <v>20000</v>
      </c>
      <c r="L103" s="17"/>
    </row>
    <row r="104" spans="1:12" ht="12.75">
      <c r="A104" s="14" t="s">
        <v>43</v>
      </c>
      <c r="B104" s="52">
        <v>903</v>
      </c>
      <c r="C104" s="14" t="s">
        <v>15</v>
      </c>
      <c r="D104" s="14" t="s">
        <v>4</v>
      </c>
      <c r="E104" s="15" t="s">
        <v>44</v>
      </c>
      <c r="F104" s="14"/>
      <c r="G104" s="16">
        <f t="shared" si="4"/>
        <v>1860000</v>
      </c>
      <c r="H104" s="16">
        <f>H105</f>
        <v>1860000</v>
      </c>
      <c r="I104" s="16">
        <f>I105</f>
        <v>0</v>
      </c>
      <c r="J104" s="16">
        <f t="shared" si="3"/>
        <v>1860000</v>
      </c>
      <c r="K104" s="16">
        <f>K105</f>
        <v>1860000</v>
      </c>
      <c r="L104" s="16">
        <f>L105</f>
        <v>0</v>
      </c>
    </row>
    <row r="105" spans="1:12" ht="12.75">
      <c r="A105" s="14" t="s">
        <v>34</v>
      </c>
      <c r="B105" s="52">
        <v>903</v>
      </c>
      <c r="C105" s="14" t="s">
        <v>15</v>
      </c>
      <c r="D105" s="14" t="s">
        <v>4</v>
      </c>
      <c r="E105" s="15" t="s">
        <v>72</v>
      </c>
      <c r="F105" s="14"/>
      <c r="G105" s="16">
        <f t="shared" si="4"/>
        <v>1860000</v>
      </c>
      <c r="H105" s="16">
        <f>SUM(H106:H107)</f>
        <v>1860000</v>
      </c>
      <c r="I105" s="16">
        <f>SUM(I106:I107)</f>
        <v>0</v>
      </c>
      <c r="J105" s="16">
        <f t="shared" si="3"/>
        <v>1860000</v>
      </c>
      <c r="K105" s="16">
        <f>SUM(K106:K107)</f>
        <v>1860000</v>
      </c>
      <c r="L105" s="16">
        <f>SUM(L106:L107)</f>
        <v>0</v>
      </c>
    </row>
    <row r="106" spans="1:12" ht="25.5">
      <c r="A106" s="14" t="s">
        <v>125</v>
      </c>
      <c r="B106" s="52">
        <v>903</v>
      </c>
      <c r="C106" s="14" t="s">
        <v>15</v>
      </c>
      <c r="D106" s="14" t="s">
        <v>4</v>
      </c>
      <c r="E106" s="15" t="s">
        <v>72</v>
      </c>
      <c r="F106" s="14" t="s">
        <v>123</v>
      </c>
      <c r="G106" s="16">
        <f t="shared" si="4"/>
        <v>1830000</v>
      </c>
      <c r="H106" s="17">
        <v>1830000</v>
      </c>
      <c r="I106" s="19"/>
      <c r="J106" s="16">
        <f t="shared" si="3"/>
        <v>1830000</v>
      </c>
      <c r="K106" s="17">
        <v>1830000</v>
      </c>
      <c r="L106" s="19"/>
    </row>
    <row r="107" spans="1:12" ht="12.75">
      <c r="A107" s="14" t="s">
        <v>126</v>
      </c>
      <c r="B107" s="52">
        <v>903</v>
      </c>
      <c r="C107" s="14" t="s">
        <v>15</v>
      </c>
      <c r="D107" s="14" t="s">
        <v>4</v>
      </c>
      <c r="E107" s="15" t="s">
        <v>72</v>
      </c>
      <c r="F107" s="14" t="s">
        <v>124</v>
      </c>
      <c r="G107" s="16">
        <f t="shared" si="4"/>
        <v>30000</v>
      </c>
      <c r="H107" s="17">
        <v>30000</v>
      </c>
      <c r="I107" s="19"/>
      <c r="J107" s="16">
        <f t="shared" si="3"/>
        <v>30000</v>
      </c>
      <c r="K107" s="17">
        <v>30000</v>
      </c>
      <c r="L107" s="19"/>
    </row>
    <row r="108" spans="1:12" ht="25.5">
      <c r="A108" s="14" t="s">
        <v>88</v>
      </c>
      <c r="B108" s="52">
        <v>903</v>
      </c>
      <c r="C108" s="14" t="s">
        <v>89</v>
      </c>
      <c r="D108" s="14" t="s">
        <v>4</v>
      </c>
      <c r="E108" s="15" t="s">
        <v>117</v>
      </c>
      <c r="F108" s="14"/>
      <c r="G108" s="16">
        <f t="shared" si="4"/>
        <v>40600</v>
      </c>
      <c r="H108" s="30">
        <f>H109</f>
        <v>0</v>
      </c>
      <c r="I108" s="30">
        <f>I109</f>
        <v>40600</v>
      </c>
      <c r="J108" s="16">
        <f t="shared" si="3"/>
        <v>40600</v>
      </c>
      <c r="K108" s="30">
        <f>K109</f>
        <v>0</v>
      </c>
      <c r="L108" s="30">
        <f>L109</f>
        <v>40600</v>
      </c>
    </row>
    <row r="109" spans="1:12" ht="12.75">
      <c r="A109" s="14" t="s">
        <v>61</v>
      </c>
      <c r="B109" s="52">
        <v>903</v>
      </c>
      <c r="C109" s="14" t="s">
        <v>15</v>
      </c>
      <c r="D109" s="14" t="s">
        <v>4</v>
      </c>
      <c r="E109" s="15" t="s">
        <v>117</v>
      </c>
      <c r="F109" s="14" t="s">
        <v>124</v>
      </c>
      <c r="G109" s="16">
        <f t="shared" si="4"/>
        <v>40600</v>
      </c>
      <c r="H109" s="17"/>
      <c r="I109" s="19">
        <v>40600</v>
      </c>
      <c r="J109" s="16">
        <f t="shared" si="3"/>
        <v>40600</v>
      </c>
      <c r="K109" s="17"/>
      <c r="L109" s="19">
        <v>40600</v>
      </c>
    </row>
    <row r="110" spans="1:12" ht="38.25">
      <c r="A110" s="14" t="s">
        <v>255</v>
      </c>
      <c r="B110" s="52">
        <v>903</v>
      </c>
      <c r="C110" s="14" t="s">
        <v>15</v>
      </c>
      <c r="D110" s="14" t="s">
        <v>4</v>
      </c>
      <c r="E110" s="15" t="s">
        <v>257</v>
      </c>
      <c r="F110" s="14"/>
      <c r="G110" s="16">
        <f t="shared" si="4"/>
        <v>0</v>
      </c>
      <c r="H110" s="16">
        <f>H111</f>
        <v>0</v>
      </c>
      <c r="I110" s="16">
        <f>I111</f>
        <v>0</v>
      </c>
      <c r="J110" s="16">
        <f t="shared" si="3"/>
        <v>727200</v>
      </c>
      <c r="K110" s="16">
        <f>K111</f>
        <v>0</v>
      </c>
      <c r="L110" s="16">
        <f>L111</f>
        <v>727200</v>
      </c>
    </row>
    <row r="111" spans="1:12" ht="38.25">
      <c r="A111" s="14" t="s">
        <v>256</v>
      </c>
      <c r="B111" s="52">
        <v>903</v>
      </c>
      <c r="C111" s="14" t="s">
        <v>15</v>
      </c>
      <c r="D111" s="14" t="s">
        <v>4</v>
      </c>
      <c r="E111" s="15" t="s">
        <v>258</v>
      </c>
      <c r="F111" s="14"/>
      <c r="G111" s="16">
        <f t="shared" si="4"/>
        <v>0</v>
      </c>
      <c r="H111" s="16">
        <f>H112</f>
        <v>0</v>
      </c>
      <c r="I111" s="16">
        <f>I112</f>
        <v>0</v>
      </c>
      <c r="J111" s="16">
        <f t="shared" si="3"/>
        <v>727200</v>
      </c>
      <c r="K111" s="16">
        <f>K112</f>
        <v>0</v>
      </c>
      <c r="L111" s="16">
        <f>L112</f>
        <v>727200</v>
      </c>
    </row>
    <row r="112" spans="1:12" ht="25.5">
      <c r="A112" s="14" t="s">
        <v>138</v>
      </c>
      <c r="B112" s="52">
        <v>903</v>
      </c>
      <c r="C112" s="14" t="s">
        <v>15</v>
      </c>
      <c r="D112" s="14" t="s">
        <v>4</v>
      </c>
      <c r="E112" s="15" t="s">
        <v>258</v>
      </c>
      <c r="F112" s="14" t="s">
        <v>139</v>
      </c>
      <c r="G112" s="16">
        <f t="shared" si="4"/>
        <v>0</v>
      </c>
      <c r="H112" s="17"/>
      <c r="I112" s="19"/>
      <c r="J112" s="16">
        <f t="shared" si="3"/>
        <v>727200</v>
      </c>
      <c r="K112" s="17"/>
      <c r="L112" s="19">
        <v>727200</v>
      </c>
    </row>
    <row r="113" spans="1:12" ht="12.75">
      <c r="A113" s="14" t="s">
        <v>228</v>
      </c>
      <c r="B113" s="52">
        <v>903</v>
      </c>
      <c r="C113" s="14" t="s">
        <v>15</v>
      </c>
      <c r="D113" s="14" t="s">
        <v>4</v>
      </c>
      <c r="E113" s="15" t="s">
        <v>164</v>
      </c>
      <c r="F113" s="14"/>
      <c r="G113" s="16">
        <f t="shared" si="4"/>
        <v>600000</v>
      </c>
      <c r="H113" s="24">
        <f>H114</f>
        <v>600000</v>
      </c>
      <c r="I113" s="24">
        <f>I114</f>
        <v>0</v>
      </c>
      <c r="J113" s="16">
        <f t="shared" si="3"/>
        <v>600000</v>
      </c>
      <c r="K113" s="24">
        <f>K114</f>
        <v>600000</v>
      </c>
      <c r="L113" s="24">
        <f>L114</f>
        <v>0</v>
      </c>
    </row>
    <row r="114" spans="1:12" ht="25.5">
      <c r="A114" s="14" t="s">
        <v>138</v>
      </c>
      <c r="B114" s="52">
        <v>903</v>
      </c>
      <c r="C114" s="14" t="s">
        <v>15</v>
      </c>
      <c r="D114" s="14" t="s">
        <v>4</v>
      </c>
      <c r="E114" s="15" t="s">
        <v>164</v>
      </c>
      <c r="F114" s="14" t="s">
        <v>139</v>
      </c>
      <c r="G114" s="24">
        <f t="shared" si="4"/>
        <v>600000</v>
      </c>
      <c r="H114" s="17">
        <v>600000</v>
      </c>
      <c r="I114" s="19"/>
      <c r="J114" s="24">
        <f t="shared" si="3"/>
        <v>600000</v>
      </c>
      <c r="K114" s="17">
        <v>600000</v>
      </c>
      <c r="L114" s="19"/>
    </row>
    <row r="115" spans="1:12" ht="15">
      <c r="A115" s="10" t="s">
        <v>22</v>
      </c>
      <c r="B115" s="8">
        <v>903</v>
      </c>
      <c r="C115" s="10" t="s">
        <v>23</v>
      </c>
      <c r="D115" s="10"/>
      <c r="E115" s="11"/>
      <c r="F115" s="10"/>
      <c r="G115" s="25">
        <f t="shared" si="4"/>
        <v>7168300</v>
      </c>
      <c r="H115" s="25">
        <f>SUM(H125,H120,H116)</f>
        <v>100000</v>
      </c>
      <c r="I115" s="25">
        <f>SUM(I125,I120,I116)</f>
        <v>7068300</v>
      </c>
      <c r="J115" s="25">
        <f t="shared" si="3"/>
        <v>6327000</v>
      </c>
      <c r="K115" s="25">
        <f>SUM(K125,K120,K116)</f>
        <v>100000</v>
      </c>
      <c r="L115" s="25">
        <f>SUM(L125,L120,L116)</f>
        <v>6227000</v>
      </c>
    </row>
    <row r="116" spans="1:12" ht="15">
      <c r="A116" s="1" t="s">
        <v>24</v>
      </c>
      <c r="B116" s="8">
        <v>903</v>
      </c>
      <c r="C116" s="1" t="s">
        <v>23</v>
      </c>
      <c r="D116" s="1" t="s">
        <v>4</v>
      </c>
      <c r="E116" s="18"/>
      <c r="F116" s="1"/>
      <c r="G116" s="2">
        <f t="shared" si="4"/>
        <v>100000</v>
      </c>
      <c r="H116" s="2">
        <f>H119</f>
        <v>100000</v>
      </c>
      <c r="I116" s="2">
        <f>I119</f>
        <v>0</v>
      </c>
      <c r="J116" s="2">
        <f t="shared" si="3"/>
        <v>100000</v>
      </c>
      <c r="K116" s="2">
        <f>K119</f>
        <v>100000</v>
      </c>
      <c r="L116" s="2">
        <f>L119</f>
        <v>0</v>
      </c>
    </row>
    <row r="117" spans="1:12" ht="12.75">
      <c r="A117" s="14" t="s">
        <v>74</v>
      </c>
      <c r="B117" s="52">
        <v>903</v>
      </c>
      <c r="C117" s="14" t="s">
        <v>23</v>
      </c>
      <c r="D117" s="14" t="s">
        <v>4</v>
      </c>
      <c r="E117" s="15" t="s">
        <v>75</v>
      </c>
      <c r="F117" s="14"/>
      <c r="G117" s="16">
        <f t="shared" si="4"/>
        <v>100000</v>
      </c>
      <c r="H117" s="16">
        <f>H118</f>
        <v>100000</v>
      </c>
      <c r="I117" s="16">
        <f>I118</f>
        <v>0</v>
      </c>
      <c r="J117" s="16">
        <f t="shared" si="3"/>
        <v>100000</v>
      </c>
      <c r="K117" s="16">
        <f>K118</f>
        <v>100000</v>
      </c>
      <c r="L117" s="16">
        <f>L118</f>
        <v>0</v>
      </c>
    </row>
    <row r="118" spans="1:12" ht="25.5">
      <c r="A118" s="14" t="s">
        <v>77</v>
      </c>
      <c r="B118" s="52">
        <v>903</v>
      </c>
      <c r="C118" s="14" t="s">
        <v>23</v>
      </c>
      <c r="D118" s="14" t="s">
        <v>4</v>
      </c>
      <c r="E118" s="15" t="s">
        <v>76</v>
      </c>
      <c r="F118" s="14"/>
      <c r="G118" s="16">
        <f t="shared" si="4"/>
        <v>100000</v>
      </c>
      <c r="H118" s="16">
        <f>H119</f>
        <v>100000</v>
      </c>
      <c r="I118" s="16">
        <f>I119</f>
        <v>0</v>
      </c>
      <c r="J118" s="16">
        <f t="shared" si="3"/>
        <v>100000</v>
      </c>
      <c r="K118" s="16">
        <f>K119</f>
        <v>100000</v>
      </c>
      <c r="L118" s="16">
        <f>L119</f>
        <v>0</v>
      </c>
    </row>
    <row r="119" spans="1:12" ht="25.5">
      <c r="A119" s="22" t="s">
        <v>165</v>
      </c>
      <c r="B119" s="52">
        <v>903</v>
      </c>
      <c r="C119" s="14" t="s">
        <v>23</v>
      </c>
      <c r="D119" s="14" t="s">
        <v>4</v>
      </c>
      <c r="E119" s="15" t="s">
        <v>76</v>
      </c>
      <c r="F119" s="14" t="s">
        <v>166</v>
      </c>
      <c r="G119" s="16">
        <f t="shared" si="4"/>
        <v>100000</v>
      </c>
      <c r="H119" s="31">
        <v>100000</v>
      </c>
      <c r="I119" s="17"/>
      <c r="J119" s="16">
        <f t="shared" si="3"/>
        <v>100000</v>
      </c>
      <c r="K119" s="31">
        <v>100000</v>
      </c>
      <c r="L119" s="17"/>
    </row>
    <row r="120" spans="1:12" ht="15">
      <c r="A120" s="1" t="s">
        <v>25</v>
      </c>
      <c r="B120" s="8">
        <v>903</v>
      </c>
      <c r="C120" s="1" t="s">
        <v>23</v>
      </c>
      <c r="D120" s="1" t="s">
        <v>11</v>
      </c>
      <c r="E120" s="18"/>
      <c r="F120" s="1"/>
      <c r="G120" s="26">
        <f t="shared" si="4"/>
        <v>2861500</v>
      </c>
      <c r="H120" s="26">
        <f>H123</f>
        <v>0</v>
      </c>
      <c r="I120" s="26">
        <f>I123</f>
        <v>2861500</v>
      </c>
      <c r="J120" s="26">
        <f t="shared" si="3"/>
        <v>2861500</v>
      </c>
      <c r="K120" s="26">
        <f>K123</f>
        <v>0</v>
      </c>
      <c r="L120" s="26">
        <f>L123</f>
        <v>2861500</v>
      </c>
    </row>
    <row r="121" spans="1:12" ht="12.75">
      <c r="A121" s="20" t="s">
        <v>185</v>
      </c>
      <c r="B121" s="52">
        <v>903</v>
      </c>
      <c r="C121" s="14" t="s">
        <v>23</v>
      </c>
      <c r="D121" s="14" t="s">
        <v>11</v>
      </c>
      <c r="E121" s="15" t="s">
        <v>187</v>
      </c>
      <c r="F121" s="14"/>
      <c r="G121" s="21">
        <f t="shared" si="4"/>
        <v>2861500</v>
      </c>
      <c r="H121" s="21">
        <f aca="true" t="shared" si="6" ref="H121:I123">H122</f>
        <v>0</v>
      </c>
      <c r="I121" s="21">
        <f t="shared" si="6"/>
        <v>2861500</v>
      </c>
      <c r="J121" s="21">
        <f t="shared" si="3"/>
        <v>2861500</v>
      </c>
      <c r="K121" s="21">
        <f aca="true" t="shared" si="7" ref="K121:L123">K122</f>
        <v>0</v>
      </c>
      <c r="L121" s="21">
        <f t="shared" si="7"/>
        <v>2861500</v>
      </c>
    </row>
    <row r="122" spans="1:12" ht="38.25">
      <c r="A122" s="28" t="s">
        <v>188</v>
      </c>
      <c r="B122" s="52">
        <v>903</v>
      </c>
      <c r="C122" s="14" t="s">
        <v>23</v>
      </c>
      <c r="D122" s="14" t="s">
        <v>11</v>
      </c>
      <c r="E122" s="15" t="s">
        <v>189</v>
      </c>
      <c r="F122" s="14"/>
      <c r="G122" s="21">
        <f t="shared" si="4"/>
        <v>2861500</v>
      </c>
      <c r="H122" s="21">
        <f t="shared" si="6"/>
        <v>0</v>
      </c>
      <c r="I122" s="21">
        <f t="shared" si="6"/>
        <v>2861500</v>
      </c>
      <c r="J122" s="21">
        <f t="shared" si="3"/>
        <v>2861500</v>
      </c>
      <c r="K122" s="21">
        <f t="shared" si="7"/>
        <v>0</v>
      </c>
      <c r="L122" s="21">
        <f t="shared" si="7"/>
        <v>2861500</v>
      </c>
    </row>
    <row r="123" spans="1:12" ht="38.25">
      <c r="A123" s="22" t="s">
        <v>179</v>
      </c>
      <c r="B123" s="52">
        <v>903</v>
      </c>
      <c r="C123" s="14" t="s">
        <v>23</v>
      </c>
      <c r="D123" s="14" t="s">
        <v>11</v>
      </c>
      <c r="E123" s="15" t="s">
        <v>92</v>
      </c>
      <c r="F123" s="14"/>
      <c r="G123" s="16">
        <f t="shared" si="4"/>
        <v>2861500</v>
      </c>
      <c r="H123" s="16">
        <f t="shared" si="6"/>
        <v>0</v>
      </c>
      <c r="I123" s="16">
        <f t="shared" si="6"/>
        <v>2861500</v>
      </c>
      <c r="J123" s="16">
        <f t="shared" si="3"/>
        <v>2861500</v>
      </c>
      <c r="K123" s="16">
        <f t="shared" si="7"/>
        <v>0</v>
      </c>
      <c r="L123" s="16">
        <f t="shared" si="7"/>
        <v>2861500</v>
      </c>
    </row>
    <row r="124" spans="1:12" ht="12.75">
      <c r="A124" s="20" t="s">
        <v>181</v>
      </c>
      <c r="B124" s="52">
        <v>903</v>
      </c>
      <c r="C124" s="14" t="s">
        <v>23</v>
      </c>
      <c r="D124" s="14" t="s">
        <v>11</v>
      </c>
      <c r="E124" s="15" t="s">
        <v>92</v>
      </c>
      <c r="F124" s="14" t="s">
        <v>180</v>
      </c>
      <c r="G124" s="16">
        <f t="shared" si="4"/>
        <v>2861500</v>
      </c>
      <c r="H124" s="17"/>
      <c r="I124" s="19">
        <v>2861500</v>
      </c>
      <c r="J124" s="16">
        <f t="shared" si="3"/>
        <v>2861500</v>
      </c>
      <c r="K124" s="17"/>
      <c r="L124" s="19">
        <v>2861500</v>
      </c>
    </row>
    <row r="125" spans="1:12" ht="15">
      <c r="A125" s="1" t="s">
        <v>78</v>
      </c>
      <c r="B125" s="8">
        <v>903</v>
      </c>
      <c r="C125" s="1" t="s">
        <v>23</v>
      </c>
      <c r="D125" s="1" t="s">
        <v>6</v>
      </c>
      <c r="E125" s="18"/>
      <c r="F125" s="1"/>
      <c r="G125" s="26">
        <f t="shared" si="4"/>
        <v>4206800</v>
      </c>
      <c r="H125" s="26">
        <f>H126</f>
        <v>0</v>
      </c>
      <c r="I125" s="26">
        <f>I126</f>
        <v>4206800</v>
      </c>
      <c r="J125" s="26">
        <f t="shared" si="3"/>
        <v>3365500</v>
      </c>
      <c r="K125" s="26">
        <f>K126</f>
        <v>0</v>
      </c>
      <c r="L125" s="26">
        <f>L126</f>
        <v>3365500</v>
      </c>
    </row>
    <row r="126" spans="1:12" ht="25.5">
      <c r="A126" s="22" t="s">
        <v>204</v>
      </c>
      <c r="B126" s="52">
        <v>903</v>
      </c>
      <c r="C126" s="14" t="s">
        <v>23</v>
      </c>
      <c r="D126" s="14" t="s">
        <v>6</v>
      </c>
      <c r="E126" s="15" t="s">
        <v>205</v>
      </c>
      <c r="F126" s="14"/>
      <c r="G126" s="16">
        <f t="shared" si="4"/>
        <v>4206800</v>
      </c>
      <c r="H126" s="19"/>
      <c r="I126" s="16">
        <f>I127</f>
        <v>4206800</v>
      </c>
      <c r="J126" s="16">
        <f t="shared" si="3"/>
        <v>3365500</v>
      </c>
      <c r="K126" s="19"/>
      <c r="L126" s="16">
        <f>L127</f>
        <v>3365500</v>
      </c>
    </row>
    <row r="127" spans="1:12" ht="38.25">
      <c r="A127" s="22" t="s">
        <v>206</v>
      </c>
      <c r="B127" s="52">
        <v>903</v>
      </c>
      <c r="C127" s="14" t="s">
        <v>23</v>
      </c>
      <c r="D127" s="14" t="s">
        <v>6</v>
      </c>
      <c r="E127" s="15" t="s">
        <v>207</v>
      </c>
      <c r="F127" s="14"/>
      <c r="G127" s="16">
        <f t="shared" si="4"/>
        <v>4206800</v>
      </c>
      <c r="H127" s="19"/>
      <c r="I127" s="16">
        <f>I128</f>
        <v>4206800</v>
      </c>
      <c r="J127" s="16">
        <f t="shared" si="3"/>
        <v>3365500</v>
      </c>
      <c r="K127" s="19"/>
      <c r="L127" s="16">
        <f>L128</f>
        <v>3365500</v>
      </c>
    </row>
    <row r="128" spans="1:12" ht="25.5">
      <c r="A128" s="14" t="s">
        <v>209</v>
      </c>
      <c r="B128" s="52">
        <v>903</v>
      </c>
      <c r="C128" s="14" t="s">
        <v>23</v>
      </c>
      <c r="D128" s="14" t="s">
        <v>6</v>
      </c>
      <c r="E128" s="15" t="s">
        <v>207</v>
      </c>
      <c r="F128" s="14" t="s">
        <v>208</v>
      </c>
      <c r="G128" s="16">
        <f t="shared" si="4"/>
        <v>4206800</v>
      </c>
      <c r="H128" s="17"/>
      <c r="I128" s="19">
        <v>4206800</v>
      </c>
      <c r="J128" s="16">
        <f aca="true" t="shared" si="8" ref="J128:J137">SUM(K128:L128)</f>
        <v>3365500</v>
      </c>
      <c r="K128" s="17"/>
      <c r="L128" s="19">
        <v>3365500</v>
      </c>
    </row>
    <row r="129" spans="1:12" ht="15">
      <c r="A129" s="10" t="s">
        <v>73</v>
      </c>
      <c r="B129" s="8">
        <v>903</v>
      </c>
      <c r="C129" s="10" t="s">
        <v>17</v>
      </c>
      <c r="D129" s="10"/>
      <c r="E129" s="11"/>
      <c r="F129" s="10"/>
      <c r="G129" s="12">
        <f t="shared" si="4"/>
        <v>150000</v>
      </c>
      <c r="H129" s="32">
        <f>H130+H135</f>
        <v>150000</v>
      </c>
      <c r="I129" s="32">
        <f>I130+I135</f>
        <v>0</v>
      </c>
      <c r="J129" s="12">
        <f t="shared" si="8"/>
        <v>150000</v>
      </c>
      <c r="K129" s="32">
        <f>K130+K135</f>
        <v>150000</v>
      </c>
      <c r="L129" s="32">
        <f>L130+L135</f>
        <v>0</v>
      </c>
    </row>
    <row r="130" spans="1:12" ht="15">
      <c r="A130" s="1" t="s">
        <v>96</v>
      </c>
      <c r="B130" s="8">
        <v>903</v>
      </c>
      <c r="C130" s="1" t="s">
        <v>17</v>
      </c>
      <c r="D130" s="1" t="s">
        <v>4</v>
      </c>
      <c r="E130" s="18"/>
      <c r="F130" s="1"/>
      <c r="G130" s="2">
        <f t="shared" si="4"/>
        <v>120000</v>
      </c>
      <c r="H130" s="2">
        <f>H131+H133</f>
        <v>120000</v>
      </c>
      <c r="I130" s="2">
        <f>I131+I133</f>
        <v>0</v>
      </c>
      <c r="J130" s="2">
        <f t="shared" si="8"/>
        <v>120000</v>
      </c>
      <c r="K130" s="2">
        <f>K131+K133</f>
        <v>120000</v>
      </c>
      <c r="L130" s="2">
        <f>L131+L133</f>
        <v>0</v>
      </c>
    </row>
    <row r="131" spans="1:12" ht="12.75">
      <c r="A131" s="14" t="s">
        <v>128</v>
      </c>
      <c r="B131" s="52">
        <v>903</v>
      </c>
      <c r="C131" s="14" t="s">
        <v>17</v>
      </c>
      <c r="D131" s="14" t="s">
        <v>4</v>
      </c>
      <c r="E131" s="15" t="s">
        <v>129</v>
      </c>
      <c r="F131" s="14"/>
      <c r="G131" s="16">
        <f t="shared" si="4"/>
        <v>0</v>
      </c>
      <c r="H131" s="30">
        <f>H132</f>
        <v>0</v>
      </c>
      <c r="I131" s="17"/>
      <c r="J131" s="16">
        <f t="shared" si="8"/>
        <v>0</v>
      </c>
      <c r="K131" s="30">
        <f>K132</f>
        <v>0</v>
      </c>
      <c r="L131" s="17"/>
    </row>
    <row r="132" spans="1:12" ht="12.75">
      <c r="A132" s="14" t="s">
        <v>34</v>
      </c>
      <c r="B132" s="52">
        <v>903</v>
      </c>
      <c r="C132" s="14" t="s">
        <v>17</v>
      </c>
      <c r="D132" s="14" t="s">
        <v>4</v>
      </c>
      <c r="E132" s="15" t="s">
        <v>130</v>
      </c>
      <c r="F132" s="14" t="s">
        <v>122</v>
      </c>
      <c r="G132" s="16">
        <f t="shared" si="4"/>
        <v>0</v>
      </c>
      <c r="H132" s="19">
        <v>0</v>
      </c>
      <c r="I132" s="17"/>
      <c r="J132" s="16">
        <f t="shared" si="8"/>
        <v>0</v>
      </c>
      <c r="K132" s="19">
        <v>0</v>
      </c>
      <c r="L132" s="17"/>
    </row>
    <row r="133" spans="1:12" ht="12.75">
      <c r="A133" s="14" t="s">
        <v>167</v>
      </c>
      <c r="B133" s="52">
        <v>903</v>
      </c>
      <c r="C133" s="14" t="s">
        <v>17</v>
      </c>
      <c r="D133" s="14" t="s">
        <v>4</v>
      </c>
      <c r="E133" s="15" t="s">
        <v>168</v>
      </c>
      <c r="F133" s="14"/>
      <c r="G133" s="16">
        <f t="shared" si="4"/>
        <v>120000</v>
      </c>
      <c r="H133" s="30">
        <f>H134</f>
        <v>120000</v>
      </c>
      <c r="I133" s="30">
        <f>I134</f>
        <v>0</v>
      </c>
      <c r="J133" s="16">
        <f t="shared" si="8"/>
        <v>120000</v>
      </c>
      <c r="K133" s="30">
        <f>K134</f>
        <v>120000</v>
      </c>
      <c r="L133" s="30">
        <f>L134</f>
        <v>0</v>
      </c>
    </row>
    <row r="134" spans="1:12" ht="25.5">
      <c r="A134" s="14" t="s">
        <v>138</v>
      </c>
      <c r="B134" s="52">
        <v>903</v>
      </c>
      <c r="C134" s="14" t="s">
        <v>17</v>
      </c>
      <c r="D134" s="14" t="s">
        <v>4</v>
      </c>
      <c r="E134" s="15" t="s">
        <v>168</v>
      </c>
      <c r="F134" s="14" t="s">
        <v>139</v>
      </c>
      <c r="G134" s="16">
        <f t="shared" si="4"/>
        <v>120000</v>
      </c>
      <c r="H134" s="19">
        <v>120000</v>
      </c>
      <c r="I134" s="17"/>
      <c r="J134" s="16">
        <f t="shared" si="8"/>
        <v>120000</v>
      </c>
      <c r="K134" s="19">
        <v>120000</v>
      </c>
      <c r="L134" s="17"/>
    </row>
    <row r="135" spans="1:12" ht="15">
      <c r="A135" s="1" t="s">
        <v>97</v>
      </c>
      <c r="B135" s="8">
        <v>903</v>
      </c>
      <c r="C135" s="1" t="s">
        <v>17</v>
      </c>
      <c r="D135" s="1" t="s">
        <v>12</v>
      </c>
      <c r="E135" s="18"/>
      <c r="F135" s="1"/>
      <c r="G135" s="2">
        <f t="shared" si="4"/>
        <v>30000</v>
      </c>
      <c r="H135" s="33">
        <f>H136</f>
        <v>30000</v>
      </c>
      <c r="I135" s="33">
        <f>I136</f>
        <v>0</v>
      </c>
      <c r="J135" s="2">
        <f t="shared" si="8"/>
        <v>30000</v>
      </c>
      <c r="K135" s="33">
        <f>K136</f>
        <v>30000</v>
      </c>
      <c r="L135" s="33">
        <f>L136</f>
        <v>0</v>
      </c>
    </row>
    <row r="136" spans="1:12" ht="12.75">
      <c r="A136" s="14" t="s">
        <v>90</v>
      </c>
      <c r="B136" s="52">
        <v>903</v>
      </c>
      <c r="C136" s="14" t="s">
        <v>17</v>
      </c>
      <c r="D136" s="14" t="s">
        <v>12</v>
      </c>
      <c r="E136" s="15" t="s">
        <v>168</v>
      </c>
      <c r="F136" s="14"/>
      <c r="G136" s="16">
        <f t="shared" si="4"/>
        <v>30000</v>
      </c>
      <c r="H136" s="16">
        <f>H137</f>
        <v>30000</v>
      </c>
      <c r="I136" s="16">
        <f>I137</f>
        <v>0</v>
      </c>
      <c r="J136" s="16">
        <f t="shared" si="8"/>
        <v>30000</v>
      </c>
      <c r="K136" s="16">
        <f>K137</f>
        <v>30000</v>
      </c>
      <c r="L136" s="16">
        <f>L137</f>
        <v>0</v>
      </c>
    </row>
    <row r="137" spans="1:12" ht="25.5">
      <c r="A137" s="14" t="s">
        <v>138</v>
      </c>
      <c r="B137" s="52">
        <v>903</v>
      </c>
      <c r="C137" s="14" t="s">
        <v>17</v>
      </c>
      <c r="D137" s="14" t="s">
        <v>12</v>
      </c>
      <c r="E137" s="15" t="s">
        <v>168</v>
      </c>
      <c r="F137" s="14" t="s">
        <v>139</v>
      </c>
      <c r="G137" s="16">
        <f t="shared" si="4"/>
        <v>30000</v>
      </c>
      <c r="H137" s="19">
        <v>30000</v>
      </c>
      <c r="I137" s="17"/>
      <c r="J137" s="16">
        <f t="shared" si="8"/>
        <v>30000</v>
      </c>
      <c r="K137" s="19">
        <v>30000</v>
      </c>
      <c r="L137" s="17"/>
    </row>
    <row r="138" spans="1:12" s="37" customFormat="1" ht="47.25">
      <c r="A138" s="34" t="s">
        <v>250</v>
      </c>
      <c r="B138" s="45" t="s">
        <v>249</v>
      </c>
      <c r="C138" s="35"/>
      <c r="D138" s="35"/>
      <c r="E138" s="36"/>
      <c r="F138" s="35"/>
      <c r="G138" s="48">
        <f>SUM(H138:I138)</f>
        <v>260000</v>
      </c>
      <c r="H138" s="48">
        <f aca="true" t="shared" si="9" ref="H138:I141">H139</f>
        <v>260000</v>
      </c>
      <c r="I138" s="48">
        <f t="shared" si="9"/>
        <v>0</v>
      </c>
      <c r="J138" s="48">
        <f aca="true" t="shared" si="10" ref="J138:J169">SUM(K138:L138)</f>
        <v>260000</v>
      </c>
      <c r="K138" s="48">
        <f aca="true" t="shared" si="11" ref="K138:L141">K139</f>
        <v>260000</v>
      </c>
      <c r="L138" s="48">
        <f t="shared" si="11"/>
        <v>0</v>
      </c>
    </row>
    <row r="139" spans="1:12" s="13" customFormat="1" ht="15">
      <c r="A139" s="10" t="s">
        <v>3</v>
      </c>
      <c r="B139" s="8" t="s">
        <v>245</v>
      </c>
      <c r="C139" s="10" t="s">
        <v>4</v>
      </c>
      <c r="D139" s="10"/>
      <c r="E139" s="11"/>
      <c r="F139" s="10"/>
      <c r="G139" s="12">
        <f>SUM(H139:I139)</f>
        <v>260000</v>
      </c>
      <c r="H139" s="12">
        <f t="shared" si="9"/>
        <v>260000</v>
      </c>
      <c r="I139" s="12">
        <f t="shared" si="9"/>
        <v>0</v>
      </c>
      <c r="J139" s="12">
        <f t="shared" si="10"/>
        <v>260000</v>
      </c>
      <c r="K139" s="12">
        <f t="shared" si="11"/>
        <v>260000</v>
      </c>
      <c r="L139" s="12">
        <f t="shared" si="11"/>
        <v>0</v>
      </c>
    </row>
    <row r="140" spans="1:12" s="4" customFormat="1" ht="15">
      <c r="A140" s="1" t="s">
        <v>9</v>
      </c>
      <c r="B140" s="8">
        <v>903</v>
      </c>
      <c r="C140" s="1" t="s">
        <v>4</v>
      </c>
      <c r="D140" s="1" t="s">
        <v>99</v>
      </c>
      <c r="E140" s="18"/>
      <c r="F140" s="1"/>
      <c r="G140" s="2">
        <f>SUM(H140:I140)</f>
        <v>260000</v>
      </c>
      <c r="H140" s="2">
        <f t="shared" si="9"/>
        <v>260000</v>
      </c>
      <c r="I140" s="2">
        <f t="shared" si="9"/>
        <v>0</v>
      </c>
      <c r="J140" s="2">
        <f t="shared" si="10"/>
        <v>260000</v>
      </c>
      <c r="K140" s="2">
        <f t="shared" si="11"/>
        <v>260000</v>
      </c>
      <c r="L140" s="2">
        <f t="shared" si="11"/>
        <v>0</v>
      </c>
    </row>
    <row r="141" spans="1:12" ht="12.75">
      <c r="A141" s="14" t="s">
        <v>169</v>
      </c>
      <c r="B141" s="52">
        <v>903</v>
      </c>
      <c r="C141" s="14" t="s">
        <v>4</v>
      </c>
      <c r="D141" s="14" t="s">
        <v>99</v>
      </c>
      <c r="E141" s="15" t="s">
        <v>170</v>
      </c>
      <c r="F141" s="14"/>
      <c r="G141" s="16">
        <f>SUM(H141:I141)</f>
        <v>260000</v>
      </c>
      <c r="H141" s="16">
        <f t="shared" si="9"/>
        <v>260000</v>
      </c>
      <c r="I141" s="16">
        <f t="shared" si="9"/>
        <v>0</v>
      </c>
      <c r="J141" s="16">
        <f t="shared" si="10"/>
        <v>260000</v>
      </c>
      <c r="K141" s="16">
        <f t="shared" si="11"/>
        <v>260000</v>
      </c>
      <c r="L141" s="16">
        <f t="shared" si="11"/>
        <v>0</v>
      </c>
    </row>
    <row r="142" spans="1:12" ht="38.25">
      <c r="A142" s="14" t="s">
        <v>121</v>
      </c>
      <c r="B142" s="52">
        <v>903</v>
      </c>
      <c r="C142" s="14" t="s">
        <v>4</v>
      </c>
      <c r="D142" s="14" t="s">
        <v>99</v>
      </c>
      <c r="E142" s="15" t="s">
        <v>170</v>
      </c>
      <c r="F142" s="14" t="s">
        <v>122</v>
      </c>
      <c r="G142" s="16">
        <f>SUM(H142:I142)</f>
        <v>260000</v>
      </c>
      <c r="H142" s="17">
        <v>260000</v>
      </c>
      <c r="I142" s="16"/>
      <c r="J142" s="16">
        <f t="shared" si="10"/>
        <v>260000</v>
      </c>
      <c r="K142" s="17">
        <v>260000</v>
      </c>
      <c r="L142" s="16"/>
    </row>
    <row r="143" spans="1:12" s="37" customFormat="1" ht="31.5">
      <c r="A143" s="34" t="s">
        <v>244</v>
      </c>
      <c r="B143" s="45" t="s">
        <v>245</v>
      </c>
      <c r="C143" s="35"/>
      <c r="D143" s="35"/>
      <c r="E143" s="36"/>
      <c r="F143" s="35"/>
      <c r="G143" s="48">
        <f t="shared" si="4"/>
        <v>21432700</v>
      </c>
      <c r="H143" s="48">
        <f>SUM(H174,H170,H164,H159,H144)</f>
        <v>3235000</v>
      </c>
      <c r="I143" s="48">
        <f>SUM(I174,I170,I164,I159,I144)</f>
        <v>18197700</v>
      </c>
      <c r="J143" s="48">
        <f t="shared" si="10"/>
        <v>21695200</v>
      </c>
      <c r="K143" s="48">
        <f>SUM(K174,K170,K164,K159,K144)</f>
        <v>3865000</v>
      </c>
      <c r="L143" s="48">
        <f>SUM(L174,L170,L164,L159,L144)</f>
        <v>17830200</v>
      </c>
    </row>
    <row r="144" spans="1:12" s="13" customFormat="1" ht="15">
      <c r="A144" s="10" t="s">
        <v>3</v>
      </c>
      <c r="B144" s="8" t="s">
        <v>245</v>
      </c>
      <c r="C144" s="10" t="s">
        <v>4</v>
      </c>
      <c r="D144" s="10"/>
      <c r="E144" s="11"/>
      <c r="F144" s="10"/>
      <c r="G144" s="12">
        <f t="shared" si="4"/>
        <v>3211700</v>
      </c>
      <c r="H144" s="12">
        <f>SUM(H148,H145)</f>
        <v>3085000</v>
      </c>
      <c r="I144" s="12">
        <f>SUM(I148,I145)</f>
        <v>126700</v>
      </c>
      <c r="J144" s="12">
        <f t="shared" si="10"/>
        <v>3741800</v>
      </c>
      <c r="K144" s="12">
        <f>SUM(K148,K145)</f>
        <v>3615000</v>
      </c>
      <c r="L144" s="12">
        <f>SUM(L148,L145)</f>
        <v>126800</v>
      </c>
    </row>
    <row r="145" spans="1:12" ht="12.75">
      <c r="A145" s="14" t="s">
        <v>5</v>
      </c>
      <c r="B145" s="38" t="s">
        <v>245</v>
      </c>
      <c r="C145" s="14" t="s">
        <v>4</v>
      </c>
      <c r="D145" s="14" t="s">
        <v>6</v>
      </c>
      <c r="E145" s="39"/>
      <c r="F145" s="38"/>
      <c r="G145" s="16">
        <f t="shared" si="4"/>
        <v>1500</v>
      </c>
      <c r="H145" s="17"/>
      <c r="I145" s="21">
        <f>I146</f>
        <v>1500</v>
      </c>
      <c r="J145" s="16">
        <f t="shared" si="10"/>
        <v>1500</v>
      </c>
      <c r="K145" s="17"/>
      <c r="L145" s="21">
        <f>L146</f>
        <v>1500</v>
      </c>
    </row>
    <row r="146" spans="1:12" ht="63.75">
      <c r="A146" s="14" t="s">
        <v>210</v>
      </c>
      <c r="B146" s="14" t="s">
        <v>245</v>
      </c>
      <c r="C146" s="14" t="s">
        <v>4</v>
      </c>
      <c r="D146" s="14" t="s">
        <v>6</v>
      </c>
      <c r="E146" s="15" t="s">
        <v>211</v>
      </c>
      <c r="F146" s="14"/>
      <c r="G146" s="16">
        <f t="shared" si="4"/>
        <v>1500</v>
      </c>
      <c r="H146" s="17"/>
      <c r="I146" s="21">
        <f>I147</f>
        <v>1500</v>
      </c>
      <c r="J146" s="16">
        <f t="shared" si="10"/>
        <v>1500</v>
      </c>
      <c r="K146" s="17"/>
      <c r="L146" s="21">
        <f>L147</f>
        <v>1500</v>
      </c>
    </row>
    <row r="147" spans="1:12" ht="12.75">
      <c r="A147" s="14" t="s">
        <v>201</v>
      </c>
      <c r="B147" s="14" t="s">
        <v>245</v>
      </c>
      <c r="C147" s="14" t="s">
        <v>4</v>
      </c>
      <c r="D147" s="14" t="s">
        <v>6</v>
      </c>
      <c r="E147" s="15" t="s">
        <v>211</v>
      </c>
      <c r="F147" s="14" t="s">
        <v>200</v>
      </c>
      <c r="G147" s="16">
        <f t="shared" si="4"/>
        <v>1500</v>
      </c>
      <c r="H147" s="17"/>
      <c r="I147" s="19">
        <v>1500</v>
      </c>
      <c r="J147" s="16">
        <f t="shared" si="10"/>
        <v>1500</v>
      </c>
      <c r="K147" s="17"/>
      <c r="L147" s="19">
        <v>1500</v>
      </c>
    </row>
    <row r="148" spans="1:12" ht="38.25">
      <c r="A148" s="1" t="s">
        <v>52</v>
      </c>
      <c r="B148" s="14" t="s">
        <v>245</v>
      </c>
      <c r="C148" s="1" t="s">
        <v>4</v>
      </c>
      <c r="D148" s="1" t="s">
        <v>7</v>
      </c>
      <c r="E148" s="18"/>
      <c r="F148" s="1"/>
      <c r="G148" s="2">
        <f t="shared" si="4"/>
        <v>3210200</v>
      </c>
      <c r="H148" s="2">
        <f>SUM(H149,H155)</f>
        <v>3085000</v>
      </c>
      <c r="I148" s="2">
        <f>SUM(I149,I155)</f>
        <v>125200</v>
      </c>
      <c r="J148" s="2">
        <f t="shared" si="10"/>
        <v>3740300</v>
      </c>
      <c r="K148" s="2">
        <f>SUM(K149,K155)</f>
        <v>3615000</v>
      </c>
      <c r="L148" s="2">
        <f>SUM(L149,L155)</f>
        <v>125300</v>
      </c>
    </row>
    <row r="149" spans="1:12" ht="25.5">
      <c r="A149" s="14" t="s">
        <v>53</v>
      </c>
      <c r="B149" s="14" t="s">
        <v>245</v>
      </c>
      <c r="C149" s="14" t="s">
        <v>4</v>
      </c>
      <c r="D149" s="14" t="s">
        <v>7</v>
      </c>
      <c r="E149" s="15" t="s">
        <v>54</v>
      </c>
      <c r="F149" s="14"/>
      <c r="G149" s="16">
        <f t="shared" si="4"/>
        <v>3085000</v>
      </c>
      <c r="H149" s="16">
        <f>SUM(H150:H154)</f>
        <v>3085000</v>
      </c>
      <c r="I149" s="16">
        <f>SUM(I150:I154)</f>
        <v>0</v>
      </c>
      <c r="J149" s="16">
        <f t="shared" si="10"/>
        <v>3615000</v>
      </c>
      <c r="K149" s="16">
        <f>SUM(K150:K154)</f>
        <v>3615000</v>
      </c>
      <c r="L149" s="16">
        <f>SUM(L150:L154)</f>
        <v>0</v>
      </c>
    </row>
    <row r="150" spans="1:12" ht="12.75">
      <c r="A150" s="14" t="s">
        <v>133</v>
      </c>
      <c r="B150" s="14" t="s">
        <v>245</v>
      </c>
      <c r="C150" s="14" t="s">
        <v>4</v>
      </c>
      <c r="D150" s="14" t="s">
        <v>7</v>
      </c>
      <c r="E150" s="15" t="s">
        <v>51</v>
      </c>
      <c r="F150" s="14" t="s">
        <v>132</v>
      </c>
      <c r="G150" s="16">
        <f t="shared" si="4"/>
        <v>2700000</v>
      </c>
      <c r="H150" s="17">
        <v>2700000</v>
      </c>
      <c r="I150" s="19"/>
      <c r="J150" s="16">
        <f t="shared" si="10"/>
        <v>2735000</v>
      </c>
      <c r="K150" s="17">
        <v>2735000</v>
      </c>
      <c r="L150" s="19"/>
    </row>
    <row r="151" spans="1:12" ht="25.5">
      <c r="A151" s="14" t="s">
        <v>136</v>
      </c>
      <c r="B151" s="14" t="s">
        <v>245</v>
      </c>
      <c r="C151" s="14" t="s">
        <v>4</v>
      </c>
      <c r="D151" s="14" t="s">
        <v>7</v>
      </c>
      <c r="E151" s="15" t="s">
        <v>51</v>
      </c>
      <c r="F151" s="14" t="s">
        <v>137</v>
      </c>
      <c r="G151" s="16">
        <f t="shared" si="4"/>
        <v>96000</v>
      </c>
      <c r="H151" s="17">
        <v>96000</v>
      </c>
      <c r="I151" s="19"/>
      <c r="J151" s="16">
        <f t="shared" si="10"/>
        <v>92000</v>
      </c>
      <c r="K151" s="17">
        <v>92000</v>
      </c>
      <c r="L151" s="19"/>
    </row>
    <row r="152" spans="1:12" ht="25.5">
      <c r="A152" s="14" t="s">
        <v>138</v>
      </c>
      <c r="B152" s="14" t="s">
        <v>245</v>
      </c>
      <c r="C152" s="14" t="s">
        <v>4</v>
      </c>
      <c r="D152" s="14" t="s">
        <v>7</v>
      </c>
      <c r="E152" s="15" t="s">
        <v>51</v>
      </c>
      <c r="F152" s="14" t="s">
        <v>139</v>
      </c>
      <c r="G152" s="16">
        <f t="shared" si="4"/>
        <v>277000</v>
      </c>
      <c r="H152" s="17">
        <v>277000</v>
      </c>
      <c r="I152" s="19"/>
      <c r="J152" s="16">
        <f t="shared" si="10"/>
        <v>776000</v>
      </c>
      <c r="K152" s="17">
        <v>776000</v>
      </c>
      <c r="L152" s="19"/>
    </row>
    <row r="153" spans="1:12" ht="12.75">
      <c r="A153" s="14" t="s">
        <v>140</v>
      </c>
      <c r="B153" s="14" t="s">
        <v>245</v>
      </c>
      <c r="C153" s="14" t="s">
        <v>4</v>
      </c>
      <c r="D153" s="14" t="s">
        <v>7</v>
      </c>
      <c r="E153" s="15" t="s">
        <v>51</v>
      </c>
      <c r="F153" s="14" t="s">
        <v>142</v>
      </c>
      <c r="G153" s="16">
        <f t="shared" si="4"/>
        <v>9000</v>
      </c>
      <c r="H153" s="17">
        <v>9000</v>
      </c>
      <c r="I153" s="19"/>
      <c r="J153" s="16">
        <f t="shared" si="10"/>
        <v>9000</v>
      </c>
      <c r="K153" s="17">
        <v>9000</v>
      </c>
      <c r="L153" s="19"/>
    </row>
    <row r="154" spans="1:12" ht="12.75">
      <c r="A154" s="14" t="s">
        <v>141</v>
      </c>
      <c r="B154" s="14" t="s">
        <v>245</v>
      </c>
      <c r="C154" s="14" t="s">
        <v>4</v>
      </c>
      <c r="D154" s="14" t="s">
        <v>7</v>
      </c>
      <c r="E154" s="15" t="s">
        <v>51</v>
      </c>
      <c r="F154" s="14" t="s">
        <v>143</v>
      </c>
      <c r="G154" s="16">
        <f aca="true" t="shared" si="12" ref="G154:G185">SUM(H154:I154)</f>
        <v>3000</v>
      </c>
      <c r="H154" s="17">
        <v>3000</v>
      </c>
      <c r="I154" s="19"/>
      <c r="J154" s="16">
        <f t="shared" si="10"/>
        <v>3000</v>
      </c>
      <c r="K154" s="17">
        <v>3000</v>
      </c>
      <c r="L154" s="19"/>
    </row>
    <row r="155" spans="1:12" ht="12.75">
      <c r="A155" s="20" t="s">
        <v>182</v>
      </c>
      <c r="B155" s="14" t="s">
        <v>245</v>
      </c>
      <c r="C155" s="14" t="s">
        <v>4</v>
      </c>
      <c r="D155" s="14" t="s">
        <v>7</v>
      </c>
      <c r="E155" s="15" t="s">
        <v>184</v>
      </c>
      <c r="F155" s="14"/>
      <c r="G155" s="16">
        <f t="shared" si="12"/>
        <v>125200</v>
      </c>
      <c r="H155" s="21">
        <f aca="true" t="shared" si="13" ref="H155:I157">H156</f>
        <v>0</v>
      </c>
      <c r="I155" s="21">
        <f t="shared" si="13"/>
        <v>125200</v>
      </c>
      <c r="J155" s="16">
        <f t="shared" si="10"/>
        <v>125300</v>
      </c>
      <c r="K155" s="21">
        <f aca="true" t="shared" si="14" ref="K155:L157">K156</f>
        <v>0</v>
      </c>
      <c r="L155" s="21">
        <f t="shared" si="14"/>
        <v>125300</v>
      </c>
    </row>
    <row r="156" spans="1:12" ht="38.25">
      <c r="A156" s="22" t="s">
        <v>183</v>
      </c>
      <c r="B156" s="14" t="s">
        <v>245</v>
      </c>
      <c r="C156" s="14" t="s">
        <v>4</v>
      </c>
      <c r="D156" s="14" t="s">
        <v>7</v>
      </c>
      <c r="E156" s="15" t="s">
        <v>114</v>
      </c>
      <c r="F156" s="14"/>
      <c r="G156" s="16">
        <f t="shared" si="12"/>
        <v>125200</v>
      </c>
      <c r="H156" s="21">
        <f t="shared" si="13"/>
        <v>0</v>
      </c>
      <c r="I156" s="21">
        <f t="shared" si="13"/>
        <v>125200</v>
      </c>
      <c r="J156" s="16">
        <f t="shared" si="10"/>
        <v>125300</v>
      </c>
      <c r="K156" s="21">
        <f t="shared" si="14"/>
        <v>0</v>
      </c>
      <c r="L156" s="21">
        <f t="shared" si="14"/>
        <v>125300</v>
      </c>
    </row>
    <row r="157" spans="1:12" ht="38.25">
      <c r="A157" s="22" t="s">
        <v>199</v>
      </c>
      <c r="B157" s="14" t="s">
        <v>245</v>
      </c>
      <c r="C157" s="14" t="s">
        <v>4</v>
      </c>
      <c r="D157" s="14" t="s">
        <v>7</v>
      </c>
      <c r="E157" s="15" t="s">
        <v>198</v>
      </c>
      <c r="F157" s="14"/>
      <c r="G157" s="16">
        <f t="shared" si="12"/>
        <v>125200</v>
      </c>
      <c r="H157" s="21">
        <f t="shared" si="13"/>
        <v>0</v>
      </c>
      <c r="I157" s="21">
        <f t="shared" si="13"/>
        <v>125200</v>
      </c>
      <c r="J157" s="16">
        <f t="shared" si="10"/>
        <v>125300</v>
      </c>
      <c r="K157" s="21">
        <f t="shared" si="14"/>
        <v>0</v>
      </c>
      <c r="L157" s="21">
        <f t="shared" si="14"/>
        <v>125300</v>
      </c>
    </row>
    <row r="158" spans="1:12" ht="12.75">
      <c r="A158" s="14" t="s">
        <v>133</v>
      </c>
      <c r="B158" s="14" t="s">
        <v>245</v>
      </c>
      <c r="C158" s="14" t="s">
        <v>4</v>
      </c>
      <c r="D158" s="14" t="s">
        <v>7</v>
      </c>
      <c r="E158" s="15" t="s">
        <v>198</v>
      </c>
      <c r="F158" s="14" t="s">
        <v>132</v>
      </c>
      <c r="G158" s="16">
        <f t="shared" si="12"/>
        <v>125200</v>
      </c>
      <c r="H158" s="17"/>
      <c r="I158" s="19">
        <v>125200</v>
      </c>
      <c r="J158" s="16">
        <f t="shared" si="10"/>
        <v>125300</v>
      </c>
      <c r="K158" s="17"/>
      <c r="L158" s="19">
        <v>125300</v>
      </c>
    </row>
    <row r="159" spans="1:12" s="13" customFormat="1" ht="15">
      <c r="A159" s="10" t="s">
        <v>103</v>
      </c>
      <c r="B159" s="8" t="s">
        <v>245</v>
      </c>
      <c r="C159" s="10" t="s">
        <v>12</v>
      </c>
      <c r="D159" s="10"/>
      <c r="E159" s="11"/>
      <c r="F159" s="10"/>
      <c r="G159" s="12">
        <f t="shared" si="12"/>
        <v>904500</v>
      </c>
      <c r="H159" s="12">
        <f>H160</f>
        <v>0</v>
      </c>
      <c r="I159" s="12">
        <f>I160</f>
        <v>904500</v>
      </c>
      <c r="J159" s="12">
        <f t="shared" si="10"/>
        <v>906100</v>
      </c>
      <c r="K159" s="12">
        <f>K160</f>
        <v>0</v>
      </c>
      <c r="L159" s="12">
        <f>L160</f>
        <v>906100</v>
      </c>
    </row>
    <row r="160" spans="1:12" ht="12.75">
      <c r="A160" s="1" t="s">
        <v>104</v>
      </c>
      <c r="B160" s="14" t="s">
        <v>245</v>
      </c>
      <c r="C160" s="1" t="s">
        <v>12</v>
      </c>
      <c r="D160" s="1" t="s">
        <v>11</v>
      </c>
      <c r="E160" s="18"/>
      <c r="F160" s="1"/>
      <c r="G160" s="40">
        <f t="shared" si="12"/>
        <v>904500</v>
      </c>
      <c r="H160" s="33">
        <f>H162</f>
        <v>0</v>
      </c>
      <c r="I160" s="33">
        <f>I162</f>
        <v>904500</v>
      </c>
      <c r="J160" s="40">
        <f t="shared" si="10"/>
        <v>906100</v>
      </c>
      <c r="K160" s="33">
        <f>K162</f>
        <v>0</v>
      </c>
      <c r="L160" s="33">
        <f>L162</f>
        <v>906100</v>
      </c>
    </row>
    <row r="161" spans="1:12" ht="12.75">
      <c r="A161" s="20" t="s">
        <v>194</v>
      </c>
      <c r="B161" s="14" t="s">
        <v>245</v>
      </c>
      <c r="C161" s="14" t="s">
        <v>12</v>
      </c>
      <c r="D161" s="14" t="s">
        <v>11</v>
      </c>
      <c r="E161" s="15" t="s">
        <v>195</v>
      </c>
      <c r="F161" s="14"/>
      <c r="G161" s="24">
        <f t="shared" si="12"/>
        <v>904500</v>
      </c>
      <c r="H161" s="30">
        <f>H162</f>
        <v>0</v>
      </c>
      <c r="I161" s="30">
        <f>I162</f>
        <v>904500</v>
      </c>
      <c r="J161" s="24">
        <f t="shared" si="10"/>
        <v>906100</v>
      </c>
      <c r="K161" s="30">
        <f>K162</f>
        <v>0</v>
      </c>
      <c r="L161" s="30">
        <f>L162</f>
        <v>906100</v>
      </c>
    </row>
    <row r="162" spans="1:12" ht="25.5">
      <c r="A162" s="41" t="s">
        <v>105</v>
      </c>
      <c r="B162" s="14" t="s">
        <v>245</v>
      </c>
      <c r="C162" s="14" t="s">
        <v>12</v>
      </c>
      <c r="D162" s="14" t="s">
        <v>11</v>
      </c>
      <c r="E162" s="15" t="s">
        <v>85</v>
      </c>
      <c r="F162" s="14"/>
      <c r="G162" s="24">
        <f t="shared" si="12"/>
        <v>904500</v>
      </c>
      <c r="H162" s="30">
        <f>H163</f>
        <v>0</v>
      </c>
      <c r="I162" s="30">
        <f>I163</f>
        <v>904500</v>
      </c>
      <c r="J162" s="24">
        <f t="shared" si="10"/>
        <v>906100</v>
      </c>
      <c r="K162" s="30">
        <f>K163</f>
        <v>0</v>
      </c>
      <c r="L162" s="30">
        <f>L163</f>
        <v>906100</v>
      </c>
    </row>
    <row r="163" spans="1:12" ht="12.75">
      <c r="A163" s="14" t="s">
        <v>201</v>
      </c>
      <c r="B163" s="14" t="s">
        <v>245</v>
      </c>
      <c r="C163" s="14" t="s">
        <v>12</v>
      </c>
      <c r="D163" s="14" t="s">
        <v>11</v>
      </c>
      <c r="E163" s="15" t="s">
        <v>85</v>
      </c>
      <c r="F163" s="14" t="s">
        <v>200</v>
      </c>
      <c r="G163" s="16">
        <f t="shared" si="12"/>
        <v>904500</v>
      </c>
      <c r="H163" s="17"/>
      <c r="I163" s="19">
        <v>904500</v>
      </c>
      <c r="J163" s="16">
        <f t="shared" si="10"/>
        <v>906100</v>
      </c>
      <c r="K163" s="17"/>
      <c r="L163" s="19">
        <v>906100</v>
      </c>
    </row>
    <row r="164" spans="1:12" s="13" customFormat="1" ht="15">
      <c r="A164" s="10" t="s">
        <v>13</v>
      </c>
      <c r="B164" s="8" t="s">
        <v>245</v>
      </c>
      <c r="C164" s="10" t="s">
        <v>6</v>
      </c>
      <c r="D164" s="10"/>
      <c r="E164" s="11"/>
      <c r="F164" s="10"/>
      <c r="G164" s="12">
        <f t="shared" si="12"/>
        <v>1538400</v>
      </c>
      <c r="H164" s="12">
        <f>H165</f>
        <v>0</v>
      </c>
      <c r="I164" s="12">
        <f>I165</f>
        <v>1538400</v>
      </c>
      <c r="J164" s="12">
        <f t="shared" si="10"/>
        <v>1538400</v>
      </c>
      <c r="K164" s="12">
        <f>K165</f>
        <v>0</v>
      </c>
      <c r="L164" s="12">
        <f>L165</f>
        <v>1538400</v>
      </c>
    </row>
    <row r="165" spans="1:12" ht="12.75">
      <c r="A165" s="1" t="s">
        <v>106</v>
      </c>
      <c r="B165" s="14" t="s">
        <v>245</v>
      </c>
      <c r="C165" s="1" t="s">
        <v>6</v>
      </c>
      <c r="D165" s="1" t="s">
        <v>21</v>
      </c>
      <c r="E165" s="39"/>
      <c r="F165" s="38"/>
      <c r="G165" s="16">
        <f t="shared" si="12"/>
        <v>1538400</v>
      </c>
      <c r="H165" s="21">
        <f>SUM(H166,H168)</f>
        <v>0</v>
      </c>
      <c r="I165" s="21">
        <f>SUM(I166,I168)</f>
        <v>1538400</v>
      </c>
      <c r="J165" s="16">
        <f t="shared" si="10"/>
        <v>1538400</v>
      </c>
      <c r="K165" s="21">
        <f>SUM(K166,K168)</f>
        <v>0</v>
      </c>
      <c r="L165" s="21">
        <f>SUM(L166,L168)</f>
        <v>1538400</v>
      </c>
    </row>
    <row r="166" spans="1:12" ht="25.5">
      <c r="A166" s="22" t="s">
        <v>173</v>
      </c>
      <c r="B166" s="14" t="s">
        <v>245</v>
      </c>
      <c r="C166" s="14" t="s">
        <v>6</v>
      </c>
      <c r="D166" s="14" t="s">
        <v>21</v>
      </c>
      <c r="E166" s="15" t="s">
        <v>174</v>
      </c>
      <c r="F166" s="14"/>
      <c r="G166" s="16">
        <f t="shared" si="12"/>
        <v>1538400</v>
      </c>
      <c r="H166" s="21">
        <f>H167</f>
        <v>0</v>
      </c>
      <c r="I166" s="21">
        <f>I167</f>
        <v>1538400</v>
      </c>
      <c r="J166" s="16">
        <f t="shared" si="10"/>
        <v>1538400</v>
      </c>
      <c r="K166" s="21">
        <f>K167</f>
        <v>0</v>
      </c>
      <c r="L166" s="21">
        <f>L167</f>
        <v>1538400</v>
      </c>
    </row>
    <row r="167" spans="1:12" ht="38.25">
      <c r="A167" s="22" t="s">
        <v>175</v>
      </c>
      <c r="B167" s="14" t="s">
        <v>245</v>
      </c>
      <c r="C167" s="14" t="s">
        <v>6</v>
      </c>
      <c r="D167" s="14" t="s">
        <v>21</v>
      </c>
      <c r="E167" s="15" t="s">
        <v>174</v>
      </c>
      <c r="F167" s="14" t="s">
        <v>176</v>
      </c>
      <c r="G167" s="16">
        <f t="shared" si="12"/>
        <v>1538400</v>
      </c>
      <c r="H167" s="17"/>
      <c r="I167" s="19">
        <v>1538400</v>
      </c>
      <c r="J167" s="16">
        <f t="shared" si="10"/>
        <v>1538400</v>
      </c>
      <c r="K167" s="17"/>
      <c r="L167" s="19">
        <v>1538400</v>
      </c>
    </row>
    <row r="168" spans="1:12" ht="38.25">
      <c r="A168" s="22" t="s">
        <v>178</v>
      </c>
      <c r="B168" s="14" t="s">
        <v>245</v>
      </c>
      <c r="C168" s="27" t="s">
        <v>6</v>
      </c>
      <c r="D168" s="14" t="s">
        <v>21</v>
      </c>
      <c r="E168" s="15" t="s">
        <v>177</v>
      </c>
      <c r="F168" s="14"/>
      <c r="G168" s="16">
        <f t="shared" si="12"/>
        <v>0</v>
      </c>
      <c r="H168" s="21">
        <f>H169</f>
        <v>0</v>
      </c>
      <c r="I168" s="21">
        <f>I169</f>
        <v>0</v>
      </c>
      <c r="J168" s="16">
        <f t="shared" si="10"/>
        <v>0</v>
      </c>
      <c r="K168" s="21">
        <f>K169</f>
        <v>0</v>
      </c>
      <c r="L168" s="21">
        <f>L169</f>
        <v>0</v>
      </c>
    </row>
    <row r="169" spans="1:12" ht="38.25">
      <c r="A169" s="28" t="s">
        <v>175</v>
      </c>
      <c r="B169" s="14" t="s">
        <v>245</v>
      </c>
      <c r="C169" s="29" t="s">
        <v>6</v>
      </c>
      <c r="D169" s="14" t="s">
        <v>21</v>
      </c>
      <c r="E169" s="15" t="s">
        <v>177</v>
      </c>
      <c r="F169" s="14" t="s">
        <v>176</v>
      </c>
      <c r="G169" s="16">
        <f t="shared" si="12"/>
        <v>0</v>
      </c>
      <c r="H169" s="17"/>
      <c r="I169" s="19">
        <v>0</v>
      </c>
      <c r="J169" s="16">
        <f t="shared" si="10"/>
        <v>0</v>
      </c>
      <c r="K169" s="17"/>
      <c r="L169" s="19">
        <v>0</v>
      </c>
    </row>
    <row r="170" spans="1:12" s="13" customFormat="1" ht="30">
      <c r="A170" s="10" t="s">
        <v>98</v>
      </c>
      <c r="B170" s="8" t="s">
        <v>245</v>
      </c>
      <c r="C170" s="10" t="s">
        <v>99</v>
      </c>
      <c r="D170" s="10"/>
      <c r="E170" s="11"/>
      <c r="F170" s="10"/>
      <c r="G170" s="12">
        <f t="shared" si="12"/>
        <v>150000</v>
      </c>
      <c r="H170" s="12">
        <f aca="true" t="shared" si="15" ref="H170:I172">H171</f>
        <v>150000</v>
      </c>
      <c r="I170" s="12">
        <f t="shared" si="15"/>
        <v>0</v>
      </c>
      <c r="J170" s="12">
        <f aca="true" t="shared" si="16" ref="J170:J201">SUM(K170:L170)</f>
        <v>250000</v>
      </c>
      <c r="K170" s="12">
        <f aca="true" t="shared" si="17" ref="K170:L172">K171</f>
        <v>250000</v>
      </c>
      <c r="L170" s="12">
        <f t="shared" si="17"/>
        <v>0</v>
      </c>
    </row>
    <row r="171" spans="1:12" ht="25.5">
      <c r="A171" s="1" t="s">
        <v>100</v>
      </c>
      <c r="B171" s="14" t="s">
        <v>245</v>
      </c>
      <c r="C171" s="1" t="s">
        <v>99</v>
      </c>
      <c r="D171" s="1" t="s">
        <v>4</v>
      </c>
      <c r="E171" s="18"/>
      <c r="F171" s="1"/>
      <c r="G171" s="40">
        <f t="shared" si="12"/>
        <v>150000</v>
      </c>
      <c r="H171" s="33">
        <f t="shared" si="15"/>
        <v>150000</v>
      </c>
      <c r="I171" s="33">
        <f t="shared" si="15"/>
        <v>0</v>
      </c>
      <c r="J171" s="40">
        <f t="shared" si="16"/>
        <v>250000</v>
      </c>
      <c r="K171" s="33">
        <f t="shared" si="17"/>
        <v>250000</v>
      </c>
      <c r="L171" s="33">
        <f t="shared" si="17"/>
        <v>0</v>
      </c>
    </row>
    <row r="172" spans="1:12" ht="12.75">
      <c r="A172" s="14" t="s">
        <v>101</v>
      </c>
      <c r="B172" s="14" t="s">
        <v>245</v>
      </c>
      <c r="C172" s="14" t="s">
        <v>99</v>
      </c>
      <c r="D172" s="14" t="s">
        <v>4</v>
      </c>
      <c r="E172" s="15" t="s">
        <v>102</v>
      </c>
      <c r="F172" s="14"/>
      <c r="G172" s="16">
        <f t="shared" si="12"/>
        <v>150000</v>
      </c>
      <c r="H172" s="30">
        <f t="shared" si="15"/>
        <v>150000</v>
      </c>
      <c r="I172" s="30">
        <f t="shared" si="15"/>
        <v>0</v>
      </c>
      <c r="J172" s="16">
        <f t="shared" si="16"/>
        <v>250000</v>
      </c>
      <c r="K172" s="30">
        <f t="shared" si="17"/>
        <v>250000</v>
      </c>
      <c r="L172" s="30">
        <f t="shared" si="17"/>
        <v>0</v>
      </c>
    </row>
    <row r="173" spans="1:12" ht="12.75">
      <c r="A173" s="14" t="s">
        <v>150</v>
      </c>
      <c r="B173" s="14" t="s">
        <v>245</v>
      </c>
      <c r="C173" s="14" t="s">
        <v>99</v>
      </c>
      <c r="D173" s="14" t="s">
        <v>4</v>
      </c>
      <c r="E173" s="15" t="s">
        <v>102</v>
      </c>
      <c r="F173" s="14" t="s">
        <v>151</v>
      </c>
      <c r="G173" s="16">
        <f t="shared" si="12"/>
        <v>150000</v>
      </c>
      <c r="H173" s="19">
        <v>150000</v>
      </c>
      <c r="I173" s="17"/>
      <c r="J173" s="16">
        <f t="shared" si="16"/>
        <v>250000</v>
      </c>
      <c r="K173" s="19">
        <v>250000</v>
      </c>
      <c r="L173" s="17"/>
    </row>
    <row r="174" spans="1:12" s="13" customFormat="1" ht="30">
      <c r="A174" s="10" t="s">
        <v>95</v>
      </c>
      <c r="B174" s="8" t="s">
        <v>245</v>
      </c>
      <c r="C174" s="10" t="s">
        <v>59</v>
      </c>
      <c r="D174" s="10"/>
      <c r="E174" s="11"/>
      <c r="F174" s="10"/>
      <c r="G174" s="12">
        <f t="shared" si="12"/>
        <v>15628100</v>
      </c>
      <c r="H174" s="12">
        <f aca="true" t="shared" si="18" ref="H174:I177">H175</f>
        <v>0</v>
      </c>
      <c r="I174" s="12">
        <f t="shared" si="18"/>
        <v>15628100</v>
      </c>
      <c r="J174" s="12">
        <f t="shared" si="16"/>
        <v>15258900</v>
      </c>
      <c r="K174" s="12">
        <f aca="true" t="shared" si="19" ref="K174:L177">K175</f>
        <v>0</v>
      </c>
      <c r="L174" s="12">
        <f t="shared" si="19"/>
        <v>15258900</v>
      </c>
    </row>
    <row r="175" spans="1:12" ht="25.5">
      <c r="A175" s="1" t="s">
        <v>107</v>
      </c>
      <c r="B175" s="14" t="s">
        <v>245</v>
      </c>
      <c r="C175" s="1" t="s">
        <v>59</v>
      </c>
      <c r="D175" s="1" t="s">
        <v>4</v>
      </c>
      <c r="E175" s="18"/>
      <c r="F175" s="1"/>
      <c r="G175" s="43">
        <f t="shared" si="12"/>
        <v>15628100</v>
      </c>
      <c r="H175" s="43">
        <f t="shared" si="18"/>
        <v>0</v>
      </c>
      <c r="I175" s="43">
        <f t="shared" si="18"/>
        <v>15628100</v>
      </c>
      <c r="J175" s="43">
        <f t="shared" si="16"/>
        <v>15258900</v>
      </c>
      <c r="K175" s="43">
        <f t="shared" si="19"/>
        <v>0</v>
      </c>
      <c r="L175" s="43">
        <f t="shared" si="19"/>
        <v>15258900</v>
      </c>
    </row>
    <row r="176" spans="1:12" ht="12.75">
      <c r="A176" s="14" t="s">
        <v>81</v>
      </c>
      <c r="B176" s="14" t="s">
        <v>245</v>
      </c>
      <c r="C176" s="14" t="s">
        <v>59</v>
      </c>
      <c r="D176" s="14" t="s">
        <v>4</v>
      </c>
      <c r="E176" s="15" t="s">
        <v>82</v>
      </c>
      <c r="F176" s="14"/>
      <c r="G176" s="16">
        <f t="shared" si="12"/>
        <v>15628100</v>
      </c>
      <c r="H176" s="16">
        <f t="shared" si="18"/>
        <v>0</v>
      </c>
      <c r="I176" s="16">
        <f t="shared" si="18"/>
        <v>15628100</v>
      </c>
      <c r="J176" s="16">
        <f t="shared" si="16"/>
        <v>15258900</v>
      </c>
      <c r="K176" s="16">
        <f t="shared" si="19"/>
        <v>0</v>
      </c>
      <c r="L176" s="16">
        <f t="shared" si="19"/>
        <v>15258900</v>
      </c>
    </row>
    <row r="177" spans="1:12" ht="25.5">
      <c r="A177" s="14" t="s">
        <v>83</v>
      </c>
      <c r="B177" s="14" t="s">
        <v>245</v>
      </c>
      <c r="C177" s="14" t="s">
        <v>59</v>
      </c>
      <c r="D177" s="14" t="s">
        <v>4</v>
      </c>
      <c r="E177" s="15" t="s">
        <v>84</v>
      </c>
      <c r="F177" s="14"/>
      <c r="G177" s="16">
        <f t="shared" si="12"/>
        <v>15628100</v>
      </c>
      <c r="H177" s="16">
        <f t="shared" si="18"/>
        <v>0</v>
      </c>
      <c r="I177" s="16">
        <f t="shared" si="18"/>
        <v>15628100</v>
      </c>
      <c r="J177" s="16">
        <f t="shared" si="16"/>
        <v>15258900</v>
      </c>
      <c r="K177" s="16">
        <f t="shared" si="19"/>
        <v>0</v>
      </c>
      <c r="L177" s="16">
        <f t="shared" si="19"/>
        <v>15258900</v>
      </c>
    </row>
    <row r="178" spans="1:12" ht="25.5">
      <c r="A178" s="22" t="s">
        <v>172</v>
      </c>
      <c r="B178" s="14" t="s">
        <v>245</v>
      </c>
      <c r="C178" s="14" t="s">
        <v>59</v>
      </c>
      <c r="D178" s="14" t="s">
        <v>4</v>
      </c>
      <c r="E178" s="15" t="s">
        <v>84</v>
      </c>
      <c r="F178" s="14" t="s">
        <v>171</v>
      </c>
      <c r="G178" s="16">
        <f t="shared" si="12"/>
        <v>15628100</v>
      </c>
      <c r="H178" s="44"/>
      <c r="I178" s="17">
        <v>15628100</v>
      </c>
      <c r="J178" s="16">
        <f t="shared" si="16"/>
        <v>15258900</v>
      </c>
      <c r="K178" s="44"/>
      <c r="L178" s="17">
        <v>15258900</v>
      </c>
    </row>
    <row r="179" spans="1:12" ht="15">
      <c r="A179" s="10" t="s">
        <v>248</v>
      </c>
      <c r="B179" s="10" t="s">
        <v>249</v>
      </c>
      <c r="C179" s="38"/>
      <c r="D179" s="38"/>
      <c r="E179" s="39"/>
      <c r="F179" s="38"/>
      <c r="G179" s="12">
        <f t="shared" si="12"/>
        <v>1490000</v>
      </c>
      <c r="H179" s="12">
        <f>H182</f>
        <v>1490000</v>
      </c>
      <c r="I179" s="12">
        <f>I182</f>
        <v>0</v>
      </c>
      <c r="J179" s="12">
        <f t="shared" si="16"/>
        <v>1540000</v>
      </c>
      <c r="K179" s="12">
        <f>K182</f>
        <v>1540000</v>
      </c>
      <c r="L179" s="12">
        <f>L182</f>
        <v>0</v>
      </c>
    </row>
    <row r="180" spans="1:12" s="13" customFormat="1" ht="15">
      <c r="A180" s="10" t="s">
        <v>3</v>
      </c>
      <c r="B180" s="8">
        <v>903</v>
      </c>
      <c r="C180" s="10" t="s">
        <v>4</v>
      </c>
      <c r="D180" s="10"/>
      <c r="E180" s="11"/>
      <c r="F180" s="10"/>
      <c r="G180" s="12">
        <f t="shared" si="12"/>
        <v>1490000</v>
      </c>
      <c r="H180" s="12">
        <f>H181</f>
        <v>1490000</v>
      </c>
      <c r="I180" s="12">
        <f>I181</f>
        <v>0</v>
      </c>
      <c r="J180" s="12">
        <f t="shared" si="16"/>
        <v>1540000</v>
      </c>
      <c r="K180" s="12">
        <f>K181</f>
        <v>1540000</v>
      </c>
      <c r="L180" s="12">
        <f>L181</f>
        <v>0</v>
      </c>
    </row>
    <row r="181" spans="1:12" s="4" customFormat="1" ht="15">
      <c r="A181" s="1" t="s">
        <v>9</v>
      </c>
      <c r="B181" s="8">
        <v>903</v>
      </c>
      <c r="C181" s="1" t="s">
        <v>4</v>
      </c>
      <c r="D181" s="1" t="s">
        <v>99</v>
      </c>
      <c r="E181" s="18"/>
      <c r="F181" s="1"/>
      <c r="G181" s="2">
        <f t="shared" si="12"/>
        <v>1490000</v>
      </c>
      <c r="H181" s="2">
        <f>H182</f>
        <v>1490000</v>
      </c>
      <c r="I181" s="2">
        <f>I182</f>
        <v>0</v>
      </c>
      <c r="J181" s="2">
        <f t="shared" si="16"/>
        <v>1540000</v>
      </c>
      <c r="K181" s="2">
        <f>K182</f>
        <v>1540000</v>
      </c>
      <c r="L181" s="2">
        <f>L182</f>
        <v>0</v>
      </c>
    </row>
    <row r="182" spans="1:12" ht="12.75">
      <c r="A182" s="14" t="s">
        <v>34</v>
      </c>
      <c r="B182" s="38" t="s">
        <v>249</v>
      </c>
      <c r="C182" s="14" t="s">
        <v>4</v>
      </c>
      <c r="D182" s="14" t="s">
        <v>99</v>
      </c>
      <c r="E182" s="15" t="s">
        <v>87</v>
      </c>
      <c r="F182" s="14"/>
      <c r="G182" s="16">
        <f t="shared" si="12"/>
        <v>1490000</v>
      </c>
      <c r="H182" s="16">
        <f>SUM(H183:H186)</f>
        <v>1490000</v>
      </c>
      <c r="I182" s="16">
        <f>SUM(I183:I186)</f>
        <v>0</v>
      </c>
      <c r="J182" s="16">
        <f t="shared" si="16"/>
        <v>1540000</v>
      </c>
      <c r="K182" s="16">
        <f>SUM(K183:K186)</f>
        <v>1540000</v>
      </c>
      <c r="L182" s="16">
        <f>SUM(L183:L186)</f>
        <v>0</v>
      </c>
    </row>
    <row r="183" spans="1:12" ht="12.75">
      <c r="A183" s="14" t="s">
        <v>133</v>
      </c>
      <c r="B183" s="38" t="s">
        <v>249</v>
      </c>
      <c r="C183" s="14" t="s">
        <v>4</v>
      </c>
      <c r="D183" s="14" t="s">
        <v>99</v>
      </c>
      <c r="E183" s="15" t="s">
        <v>87</v>
      </c>
      <c r="F183" s="14" t="s">
        <v>145</v>
      </c>
      <c r="G183" s="16">
        <f t="shared" si="12"/>
        <v>1350000</v>
      </c>
      <c r="H183" s="17">
        <v>1350000</v>
      </c>
      <c r="I183" s="19"/>
      <c r="J183" s="16">
        <f t="shared" si="16"/>
        <v>1400000</v>
      </c>
      <c r="K183" s="17">
        <v>1400000</v>
      </c>
      <c r="L183" s="19"/>
    </row>
    <row r="184" spans="1:12" ht="25.5">
      <c r="A184" s="14" t="s">
        <v>136</v>
      </c>
      <c r="B184" s="38" t="s">
        <v>249</v>
      </c>
      <c r="C184" s="14" t="s">
        <v>4</v>
      </c>
      <c r="D184" s="14" t="s">
        <v>99</v>
      </c>
      <c r="E184" s="15" t="s">
        <v>87</v>
      </c>
      <c r="F184" s="14" t="s">
        <v>137</v>
      </c>
      <c r="G184" s="16">
        <f t="shared" si="12"/>
        <v>31000</v>
      </c>
      <c r="H184" s="17">
        <v>31000</v>
      </c>
      <c r="I184" s="19"/>
      <c r="J184" s="16">
        <f t="shared" si="16"/>
        <v>31000</v>
      </c>
      <c r="K184" s="17">
        <v>31000</v>
      </c>
      <c r="L184" s="19"/>
    </row>
    <row r="185" spans="1:12" ht="25.5">
      <c r="A185" s="14" t="s">
        <v>138</v>
      </c>
      <c r="B185" s="38" t="s">
        <v>249</v>
      </c>
      <c r="C185" s="14" t="s">
        <v>4</v>
      </c>
      <c r="D185" s="14" t="s">
        <v>99</v>
      </c>
      <c r="E185" s="15" t="s">
        <v>87</v>
      </c>
      <c r="F185" s="14" t="s">
        <v>139</v>
      </c>
      <c r="G185" s="16">
        <f t="shared" si="12"/>
        <v>101000</v>
      </c>
      <c r="H185" s="17">
        <v>101000</v>
      </c>
      <c r="I185" s="19"/>
      <c r="J185" s="16">
        <f t="shared" si="16"/>
        <v>101000</v>
      </c>
      <c r="K185" s="17">
        <v>101000</v>
      </c>
      <c r="L185" s="19"/>
    </row>
    <row r="186" spans="1:12" ht="12.75">
      <c r="A186" s="14" t="s">
        <v>141</v>
      </c>
      <c r="B186" s="38" t="s">
        <v>249</v>
      </c>
      <c r="C186" s="14" t="s">
        <v>4</v>
      </c>
      <c r="D186" s="14" t="s">
        <v>99</v>
      </c>
      <c r="E186" s="15" t="s">
        <v>87</v>
      </c>
      <c r="F186" s="14" t="s">
        <v>143</v>
      </c>
      <c r="G186" s="16">
        <f aca="true" t="shared" si="20" ref="G186:G217">SUM(H186:I186)</f>
        <v>8000</v>
      </c>
      <c r="H186" s="17">
        <v>8000</v>
      </c>
      <c r="I186" s="19"/>
      <c r="J186" s="16">
        <f t="shared" si="16"/>
        <v>8000</v>
      </c>
      <c r="K186" s="17">
        <v>8000</v>
      </c>
      <c r="L186" s="19"/>
    </row>
    <row r="187" spans="1:12" ht="15">
      <c r="A187" s="10" t="s">
        <v>246</v>
      </c>
      <c r="B187" s="10" t="s">
        <v>247</v>
      </c>
      <c r="C187" s="38"/>
      <c r="D187" s="38"/>
      <c r="E187" s="39"/>
      <c r="F187" s="38"/>
      <c r="G187" s="12">
        <f t="shared" si="20"/>
        <v>119461800</v>
      </c>
      <c r="H187" s="12">
        <f>SUM(H245,H233,H188)</f>
        <v>28650500</v>
      </c>
      <c r="I187" s="12">
        <f>SUM(I245,I233,I188)</f>
        <v>90811300</v>
      </c>
      <c r="J187" s="12">
        <f t="shared" si="16"/>
        <v>121458700</v>
      </c>
      <c r="K187" s="12">
        <f>SUM(K245,K233,K188)</f>
        <v>29338600</v>
      </c>
      <c r="L187" s="12">
        <f>SUM(L245,L233,L188)</f>
        <v>92120100</v>
      </c>
    </row>
    <row r="188" spans="1:12" s="13" customFormat="1" ht="15">
      <c r="A188" s="10" t="s">
        <v>18</v>
      </c>
      <c r="B188" s="10" t="s">
        <v>247</v>
      </c>
      <c r="C188" s="10" t="s">
        <v>8</v>
      </c>
      <c r="D188" s="10"/>
      <c r="E188" s="11"/>
      <c r="F188" s="10"/>
      <c r="G188" s="12">
        <f t="shared" si="20"/>
        <v>114053644</v>
      </c>
      <c r="H188" s="12">
        <f>SUM(H221,H214,H189)</f>
        <v>24405544</v>
      </c>
      <c r="I188" s="12">
        <f>SUM(I221,I214,I189)</f>
        <v>89648100</v>
      </c>
      <c r="J188" s="12">
        <f t="shared" si="16"/>
        <v>115606396</v>
      </c>
      <c r="K188" s="12">
        <f>SUM(K221,K214,K189)</f>
        <v>24663696</v>
      </c>
      <c r="L188" s="12">
        <f>SUM(L221,L214,L189)</f>
        <v>90942700</v>
      </c>
    </row>
    <row r="189" spans="1:12" s="4" customFormat="1" ht="15">
      <c r="A189" s="1" t="s">
        <v>19</v>
      </c>
      <c r="B189" s="10" t="s">
        <v>247</v>
      </c>
      <c r="C189" s="1" t="s">
        <v>8</v>
      </c>
      <c r="D189" s="1" t="s">
        <v>12</v>
      </c>
      <c r="E189" s="18"/>
      <c r="F189" s="1"/>
      <c r="G189" s="26">
        <f t="shared" si="20"/>
        <v>107272300</v>
      </c>
      <c r="H189" s="26">
        <f>SUM(H190,H193,H198,H204,H208,H210)</f>
        <v>17701300</v>
      </c>
      <c r="I189" s="26">
        <f>I190+I193+I198+I204+I208+I210</f>
        <v>89571000</v>
      </c>
      <c r="J189" s="26">
        <f t="shared" si="16"/>
        <v>108733933</v>
      </c>
      <c r="K189" s="26">
        <f>SUM(K190,K193,K198,K204,K208,K210)</f>
        <v>17871433</v>
      </c>
      <c r="L189" s="26">
        <f>L190+L193+L198+L204+L208+L210</f>
        <v>90862500</v>
      </c>
    </row>
    <row r="190" spans="1:12" s="4" customFormat="1" ht="12.75">
      <c r="A190" s="14" t="s">
        <v>220</v>
      </c>
      <c r="B190" s="14" t="s">
        <v>247</v>
      </c>
      <c r="C190" s="14" t="s">
        <v>8</v>
      </c>
      <c r="D190" s="14" t="s">
        <v>12</v>
      </c>
      <c r="E190" s="15" t="s">
        <v>227</v>
      </c>
      <c r="F190" s="14"/>
      <c r="G190" s="21">
        <f t="shared" si="20"/>
        <v>0</v>
      </c>
      <c r="H190" s="21">
        <f>H191</f>
        <v>0</v>
      </c>
      <c r="I190" s="21">
        <f>I191</f>
        <v>0</v>
      </c>
      <c r="J190" s="21">
        <f t="shared" si="16"/>
        <v>0</v>
      </c>
      <c r="K190" s="21">
        <f>K191</f>
        <v>0</v>
      </c>
      <c r="L190" s="21">
        <f>L191</f>
        <v>0</v>
      </c>
    </row>
    <row r="191" spans="1:12" ht="25.5">
      <c r="A191" s="14" t="s">
        <v>218</v>
      </c>
      <c r="B191" s="14" t="s">
        <v>247</v>
      </c>
      <c r="C191" s="14" t="s">
        <v>8</v>
      </c>
      <c r="D191" s="14" t="s">
        <v>12</v>
      </c>
      <c r="E191" s="15" t="s">
        <v>219</v>
      </c>
      <c r="F191" s="14"/>
      <c r="G191" s="21">
        <f t="shared" si="20"/>
        <v>0</v>
      </c>
      <c r="H191" s="21">
        <f>H192</f>
        <v>0</v>
      </c>
      <c r="I191" s="21">
        <f>I192</f>
        <v>0</v>
      </c>
      <c r="J191" s="21">
        <f t="shared" si="16"/>
        <v>0</v>
      </c>
      <c r="K191" s="21">
        <f>K192</f>
        <v>0</v>
      </c>
      <c r="L191" s="21">
        <f>L192</f>
        <v>0</v>
      </c>
    </row>
    <row r="192" spans="1:12" s="4" customFormat="1" ht="12.75">
      <c r="A192" s="14" t="s">
        <v>127</v>
      </c>
      <c r="B192" s="14" t="s">
        <v>247</v>
      </c>
      <c r="C192" s="14" t="s">
        <v>8</v>
      </c>
      <c r="D192" s="14" t="s">
        <v>12</v>
      </c>
      <c r="E192" s="15" t="s">
        <v>219</v>
      </c>
      <c r="F192" s="14" t="s">
        <v>124</v>
      </c>
      <c r="G192" s="21">
        <f t="shared" si="20"/>
        <v>0</v>
      </c>
      <c r="H192" s="21"/>
      <c r="I192" s="19">
        <v>0</v>
      </c>
      <c r="J192" s="21">
        <f t="shared" si="16"/>
        <v>0</v>
      </c>
      <c r="K192" s="21"/>
      <c r="L192" s="19">
        <v>0</v>
      </c>
    </row>
    <row r="193" spans="1:12" ht="25.5">
      <c r="A193" s="14" t="s">
        <v>236</v>
      </c>
      <c r="B193" s="14" t="s">
        <v>247</v>
      </c>
      <c r="C193" s="14" t="s">
        <v>8</v>
      </c>
      <c r="D193" s="14" t="s">
        <v>12</v>
      </c>
      <c r="E193" s="15" t="s">
        <v>38</v>
      </c>
      <c r="F193" s="14"/>
      <c r="G193" s="16">
        <f t="shared" si="20"/>
        <v>13518947</v>
      </c>
      <c r="H193" s="16">
        <f>H194</f>
        <v>13518947</v>
      </c>
      <c r="I193" s="16">
        <f>I194</f>
        <v>0</v>
      </c>
      <c r="J193" s="16">
        <f t="shared" si="16"/>
        <v>13618460</v>
      </c>
      <c r="K193" s="16">
        <f>K194</f>
        <v>13618460</v>
      </c>
      <c r="L193" s="16">
        <f>L194</f>
        <v>0</v>
      </c>
    </row>
    <row r="194" spans="1:12" ht="12.75">
      <c r="A194" s="14" t="s">
        <v>34</v>
      </c>
      <c r="B194" s="14" t="s">
        <v>247</v>
      </c>
      <c r="C194" s="14" t="s">
        <v>8</v>
      </c>
      <c r="D194" s="14" t="s">
        <v>12</v>
      </c>
      <c r="E194" s="15" t="s">
        <v>63</v>
      </c>
      <c r="F194" s="14"/>
      <c r="G194" s="16">
        <f t="shared" si="20"/>
        <v>13518947</v>
      </c>
      <c r="H194" s="16">
        <f>SUM(H195:H197)</f>
        <v>13518947</v>
      </c>
      <c r="I194" s="16">
        <f>I195+I196+I197</f>
        <v>0</v>
      </c>
      <c r="J194" s="16">
        <f t="shared" si="16"/>
        <v>13618460</v>
      </c>
      <c r="K194" s="16">
        <f>SUM(K195:K197)</f>
        <v>13618460</v>
      </c>
      <c r="L194" s="16">
        <f>L195+L196+L197</f>
        <v>0</v>
      </c>
    </row>
    <row r="195" spans="1:12" ht="25.5">
      <c r="A195" s="14" t="s">
        <v>125</v>
      </c>
      <c r="B195" s="14" t="s">
        <v>247</v>
      </c>
      <c r="C195" s="14" t="s">
        <v>8</v>
      </c>
      <c r="D195" s="14" t="s">
        <v>12</v>
      </c>
      <c r="E195" s="15" t="s">
        <v>63</v>
      </c>
      <c r="F195" s="14" t="s">
        <v>123</v>
      </c>
      <c r="G195" s="16">
        <f t="shared" si="20"/>
        <v>12822647</v>
      </c>
      <c r="H195" s="17">
        <v>12822647</v>
      </c>
      <c r="I195" s="19"/>
      <c r="J195" s="16">
        <f t="shared" si="16"/>
        <v>12918260</v>
      </c>
      <c r="K195" s="17">
        <v>12918260</v>
      </c>
      <c r="L195" s="19"/>
    </row>
    <row r="196" spans="1:12" ht="12.75">
      <c r="A196" s="14" t="s">
        <v>127</v>
      </c>
      <c r="B196" s="14" t="s">
        <v>247</v>
      </c>
      <c r="C196" s="14" t="s">
        <v>8</v>
      </c>
      <c r="D196" s="14" t="s">
        <v>12</v>
      </c>
      <c r="E196" s="15" t="s">
        <v>63</v>
      </c>
      <c r="F196" s="14" t="s">
        <v>124</v>
      </c>
      <c r="G196" s="16">
        <f t="shared" si="20"/>
        <v>387900</v>
      </c>
      <c r="H196" s="17">
        <v>387900</v>
      </c>
      <c r="I196" s="19"/>
      <c r="J196" s="16">
        <f t="shared" si="16"/>
        <v>391800</v>
      </c>
      <c r="K196" s="17">
        <v>391800</v>
      </c>
      <c r="L196" s="19"/>
    </row>
    <row r="197" spans="1:12" ht="38.25">
      <c r="A197" s="14" t="s">
        <v>230</v>
      </c>
      <c r="B197" s="14" t="s">
        <v>247</v>
      </c>
      <c r="C197" s="14" t="s">
        <v>8</v>
      </c>
      <c r="D197" s="14" t="s">
        <v>12</v>
      </c>
      <c r="E197" s="15" t="s">
        <v>231</v>
      </c>
      <c r="F197" s="14" t="s">
        <v>123</v>
      </c>
      <c r="G197" s="16">
        <f t="shared" si="20"/>
        <v>308400</v>
      </c>
      <c r="H197" s="17">
        <v>308400</v>
      </c>
      <c r="I197" s="19"/>
      <c r="J197" s="16">
        <f t="shared" si="16"/>
        <v>308400</v>
      </c>
      <c r="K197" s="17">
        <v>308400</v>
      </c>
      <c r="L197" s="19"/>
    </row>
    <row r="198" spans="1:12" ht="12.75">
      <c r="A198" s="14" t="s">
        <v>39</v>
      </c>
      <c r="B198" s="14" t="s">
        <v>247</v>
      </c>
      <c r="C198" s="14" t="s">
        <v>8</v>
      </c>
      <c r="D198" s="14" t="s">
        <v>12</v>
      </c>
      <c r="E198" s="15" t="s">
        <v>40</v>
      </c>
      <c r="F198" s="14"/>
      <c r="G198" s="16">
        <f t="shared" si="20"/>
        <v>4137063</v>
      </c>
      <c r="H198" s="16">
        <f>H199</f>
        <v>4137063</v>
      </c>
      <c r="I198" s="16">
        <f>I199</f>
        <v>0</v>
      </c>
      <c r="J198" s="16">
        <f t="shared" si="16"/>
        <v>4207130</v>
      </c>
      <c r="K198" s="16">
        <f>K199</f>
        <v>4207130</v>
      </c>
      <c r="L198" s="16">
        <f>L199</f>
        <v>0</v>
      </c>
    </row>
    <row r="199" spans="1:12" ht="12.75">
      <c r="A199" s="14" t="s">
        <v>34</v>
      </c>
      <c r="B199" s="14" t="s">
        <v>247</v>
      </c>
      <c r="C199" s="14" t="s">
        <v>8</v>
      </c>
      <c r="D199" s="14" t="s">
        <v>12</v>
      </c>
      <c r="E199" s="15" t="s">
        <v>64</v>
      </c>
      <c r="F199" s="14"/>
      <c r="G199" s="16">
        <f t="shared" si="20"/>
        <v>4137063</v>
      </c>
      <c r="H199" s="16">
        <f>SUM(H200:H203)</f>
        <v>4137063</v>
      </c>
      <c r="I199" s="16">
        <f>SUM(I200:I203)</f>
        <v>0</v>
      </c>
      <c r="J199" s="16">
        <f t="shared" si="16"/>
        <v>4207130</v>
      </c>
      <c r="K199" s="16">
        <f>SUM(K200:K203)</f>
        <v>4207130</v>
      </c>
      <c r="L199" s="16">
        <f>SUM(L200:L203)</f>
        <v>0</v>
      </c>
    </row>
    <row r="200" spans="1:12" ht="25.5">
      <c r="A200" s="14" t="s">
        <v>125</v>
      </c>
      <c r="B200" s="14" t="s">
        <v>247</v>
      </c>
      <c r="C200" s="14" t="s">
        <v>8</v>
      </c>
      <c r="D200" s="14" t="s">
        <v>12</v>
      </c>
      <c r="E200" s="15" t="s">
        <v>64</v>
      </c>
      <c r="F200" s="14" t="s">
        <v>123</v>
      </c>
      <c r="G200" s="16">
        <f t="shared" si="20"/>
        <v>630472</v>
      </c>
      <c r="H200" s="17">
        <v>630472</v>
      </c>
      <c r="I200" s="19"/>
      <c r="J200" s="16">
        <f t="shared" si="16"/>
        <v>630487</v>
      </c>
      <c r="K200" s="17">
        <v>630487</v>
      </c>
      <c r="L200" s="19"/>
    </row>
    <row r="201" spans="1:12" ht="38.25">
      <c r="A201" s="14" t="s">
        <v>232</v>
      </c>
      <c r="B201" s="14" t="s">
        <v>247</v>
      </c>
      <c r="C201" s="14" t="s">
        <v>8</v>
      </c>
      <c r="D201" s="14" t="s">
        <v>12</v>
      </c>
      <c r="E201" s="15" t="s">
        <v>233</v>
      </c>
      <c r="F201" s="14" t="s">
        <v>123</v>
      </c>
      <c r="G201" s="16">
        <f t="shared" si="20"/>
        <v>1200</v>
      </c>
      <c r="H201" s="17">
        <v>1200</v>
      </c>
      <c r="I201" s="19"/>
      <c r="J201" s="16">
        <f t="shared" si="16"/>
        <v>1200</v>
      </c>
      <c r="K201" s="17">
        <v>1200</v>
      </c>
      <c r="L201" s="19"/>
    </row>
    <row r="202" spans="1:12" ht="38.25">
      <c r="A202" s="14" t="s">
        <v>121</v>
      </c>
      <c r="B202" s="14" t="s">
        <v>247</v>
      </c>
      <c r="C202" s="14" t="s">
        <v>8</v>
      </c>
      <c r="D202" s="14" t="s">
        <v>12</v>
      </c>
      <c r="E202" s="15" t="s">
        <v>64</v>
      </c>
      <c r="F202" s="14" t="s">
        <v>122</v>
      </c>
      <c r="G202" s="16">
        <f t="shared" si="20"/>
        <v>3477791</v>
      </c>
      <c r="H202" s="17">
        <v>3477791</v>
      </c>
      <c r="I202" s="19"/>
      <c r="J202" s="16">
        <f aca="true" t="shared" si="21" ref="J202:J233">SUM(K202:L202)</f>
        <v>3547843</v>
      </c>
      <c r="K202" s="17">
        <v>3547843</v>
      </c>
      <c r="L202" s="19"/>
    </row>
    <row r="203" spans="1:12" ht="38.25">
      <c r="A203" s="14" t="s">
        <v>232</v>
      </c>
      <c r="B203" s="14" t="s">
        <v>247</v>
      </c>
      <c r="C203" s="14" t="s">
        <v>8</v>
      </c>
      <c r="D203" s="14" t="s">
        <v>12</v>
      </c>
      <c r="E203" s="15" t="s">
        <v>233</v>
      </c>
      <c r="F203" s="14" t="s">
        <v>122</v>
      </c>
      <c r="G203" s="16">
        <f t="shared" si="20"/>
        <v>27600</v>
      </c>
      <c r="H203" s="17">
        <v>27600</v>
      </c>
      <c r="I203" s="19"/>
      <c r="J203" s="16">
        <f t="shared" si="21"/>
        <v>27600</v>
      </c>
      <c r="K203" s="17">
        <v>27600</v>
      </c>
      <c r="L203" s="19"/>
    </row>
    <row r="204" spans="1:12" ht="12.75">
      <c r="A204" s="14" t="s">
        <v>119</v>
      </c>
      <c r="B204" s="14" t="s">
        <v>247</v>
      </c>
      <c r="C204" s="14" t="s">
        <v>8</v>
      </c>
      <c r="D204" s="14" t="s">
        <v>12</v>
      </c>
      <c r="E204" s="15" t="s">
        <v>120</v>
      </c>
      <c r="F204" s="14"/>
      <c r="G204" s="16">
        <f t="shared" si="20"/>
        <v>45290</v>
      </c>
      <c r="H204" s="16">
        <f>H206</f>
        <v>45290</v>
      </c>
      <c r="I204" s="16">
        <f>I205</f>
        <v>0</v>
      </c>
      <c r="J204" s="16">
        <f t="shared" si="21"/>
        <v>45843</v>
      </c>
      <c r="K204" s="16">
        <f>K206</f>
        <v>45843</v>
      </c>
      <c r="L204" s="16">
        <f>L205</f>
        <v>0</v>
      </c>
    </row>
    <row r="205" spans="1:12" ht="25.5">
      <c r="A205" s="14" t="s">
        <v>125</v>
      </c>
      <c r="B205" s="14" t="s">
        <v>247</v>
      </c>
      <c r="C205" s="14" t="s">
        <v>8</v>
      </c>
      <c r="D205" s="14" t="s">
        <v>12</v>
      </c>
      <c r="E205" s="15" t="s">
        <v>120</v>
      </c>
      <c r="F205" s="14" t="s">
        <v>123</v>
      </c>
      <c r="G205" s="16">
        <f t="shared" si="20"/>
        <v>0</v>
      </c>
      <c r="H205" s="17"/>
      <c r="I205" s="19">
        <v>0</v>
      </c>
      <c r="J205" s="16">
        <f t="shared" si="21"/>
        <v>0</v>
      </c>
      <c r="K205" s="17"/>
      <c r="L205" s="19">
        <v>0</v>
      </c>
    </row>
    <row r="206" spans="1:12" ht="25.5">
      <c r="A206" s="14" t="s">
        <v>234</v>
      </c>
      <c r="B206" s="14" t="s">
        <v>247</v>
      </c>
      <c r="C206" s="14" t="s">
        <v>8</v>
      </c>
      <c r="D206" s="14" t="s">
        <v>12</v>
      </c>
      <c r="E206" s="15" t="s">
        <v>235</v>
      </c>
      <c r="F206" s="14"/>
      <c r="G206" s="16">
        <f t="shared" si="20"/>
        <v>45290</v>
      </c>
      <c r="H206" s="16">
        <f>H207</f>
        <v>45290</v>
      </c>
      <c r="I206" s="16">
        <f>I207</f>
        <v>0</v>
      </c>
      <c r="J206" s="16">
        <f t="shared" si="21"/>
        <v>45843</v>
      </c>
      <c r="K206" s="16">
        <f>K207</f>
        <v>45843</v>
      </c>
      <c r="L206" s="16">
        <f>L207</f>
        <v>0</v>
      </c>
    </row>
    <row r="207" spans="1:12" ht="25.5">
      <c r="A207" s="14" t="s">
        <v>125</v>
      </c>
      <c r="B207" s="14" t="s">
        <v>247</v>
      </c>
      <c r="C207" s="14" t="s">
        <v>8</v>
      </c>
      <c r="D207" s="14" t="s">
        <v>12</v>
      </c>
      <c r="E207" s="15" t="s">
        <v>235</v>
      </c>
      <c r="F207" s="14" t="s">
        <v>123</v>
      </c>
      <c r="G207" s="16">
        <f t="shared" si="20"/>
        <v>45290</v>
      </c>
      <c r="H207" s="17">
        <v>45290</v>
      </c>
      <c r="I207" s="19"/>
      <c r="J207" s="16">
        <f t="shared" si="21"/>
        <v>45843</v>
      </c>
      <c r="K207" s="17">
        <v>45843</v>
      </c>
      <c r="L207" s="19"/>
    </row>
    <row r="208" spans="1:12" ht="12.75">
      <c r="A208" s="14" t="s">
        <v>108</v>
      </c>
      <c r="B208" s="14" t="s">
        <v>247</v>
      </c>
      <c r="C208" s="14" t="s">
        <v>8</v>
      </c>
      <c r="D208" s="14" t="s">
        <v>12</v>
      </c>
      <c r="E208" s="15" t="s">
        <v>109</v>
      </c>
      <c r="F208" s="14"/>
      <c r="G208" s="16">
        <f t="shared" si="20"/>
        <v>1781100</v>
      </c>
      <c r="H208" s="30">
        <f>H209</f>
        <v>0</v>
      </c>
      <c r="I208" s="30">
        <f>I209</f>
        <v>1781100</v>
      </c>
      <c r="J208" s="16">
        <f t="shared" si="21"/>
        <v>1781100</v>
      </c>
      <c r="K208" s="30">
        <f>K209</f>
        <v>0</v>
      </c>
      <c r="L208" s="30">
        <f>L209</f>
        <v>1781100</v>
      </c>
    </row>
    <row r="209" spans="1:12" ht="12.75">
      <c r="A209" s="14" t="s">
        <v>127</v>
      </c>
      <c r="B209" s="14" t="s">
        <v>247</v>
      </c>
      <c r="C209" s="14" t="s">
        <v>8</v>
      </c>
      <c r="D209" s="14" t="s">
        <v>12</v>
      </c>
      <c r="E209" s="15" t="s">
        <v>109</v>
      </c>
      <c r="F209" s="14" t="s">
        <v>124</v>
      </c>
      <c r="G209" s="16">
        <f t="shared" si="20"/>
        <v>1781100</v>
      </c>
      <c r="H209" s="17"/>
      <c r="I209" s="19">
        <v>1781100</v>
      </c>
      <c r="J209" s="16">
        <f t="shared" si="21"/>
        <v>1781100</v>
      </c>
      <c r="K209" s="17"/>
      <c r="L209" s="19">
        <v>1781100</v>
      </c>
    </row>
    <row r="210" spans="1:12" ht="12.75">
      <c r="A210" s="14" t="s">
        <v>182</v>
      </c>
      <c r="B210" s="14" t="s">
        <v>247</v>
      </c>
      <c r="C210" s="14" t="s">
        <v>8</v>
      </c>
      <c r="D210" s="14" t="s">
        <v>12</v>
      </c>
      <c r="E210" s="15" t="s">
        <v>184</v>
      </c>
      <c r="F210" s="14"/>
      <c r="G210" s="16">
        <f t="shared" si="20"/>
        <v>87789900</v>
      </c>
      <c r="H210" s="21">
        <f aca="true" t="shared" si="22" ref="H210:I212">H211</f>
        <v>0</v>
      </c>
      <c r="I210" s="21">
        <f t="shared" si="22"/>
        <v>87789900</v>
      </c>
      <c r="J210" s="16">
        <f t="shared" si="21"/>
        <v>89081400</v>
      </c>
      <c r="K210" s="21">
        <f aca="true" t="shared" si="23" ref="K210:L212">K211</f>
        <v>0</v>
      </c>
      <c r="L210" s="21">
        <f t="shared" si="23"/>
        <v>89081400</v>
      </c>
    </row>
    <row r="211" spans="1:12" ht="38.25">
      <c r="A211" s="22" t="s">
        <v>183</v>
      </c>
      <c r="B211" s="14" t="s">
        <v>247</v>
      </c>
      <c r="C211" s="14" t="s">
        <v>8</v>
      </c>
      <c r="D211" s="14" t="s">
        <v>12</v>
      </c>
      <c r="E211" s="15" t="s">
        <v>114</v>
      </c>
      <c r="F211" s="14"/>
      <c r="G211" s="16">
        <f t="shared" si="20"/>
        <v>87789900</v>
      </c>
      <c r="H211" s="21">
        <f t="shared" si="22"/>
        <v>0</v>
      </c>
      <c r="I211" s="21">
        <f t="shared" si="22"/>
        <v>87789900</v>
      </c>
      <c r="J211" s="16">
        <f t="shared" si="21"/>
        <v>89081400</v>
      </c>
      <c r="K211" s="21">
        <f t="shared" si="23"/>
        <v>0</v>
      </c>
      <c r="L211" s="21">
        <f t="shared" si="23"/>
        <v>89081400</v>
      </c>
    </row>
    <row r="212" spans="1:12" ht="153">
      <c r="A212" s="22" t="s">
        <v>217</v>
      </c>
      <c r="B212" s="14" t="s">
        <v>247</v>
      </c>
      <c r="C212" s="14" t="s">
        <v>8</v>
      </c>
      <c r="D212" s="14" t="s">
        <v>12</v>
      </c>
      <c r="E212" s="15" t="s">
        <v>216</v>
      </c>
      <c r="F212" s="14"/>
      <c r="G212" s="16">
        <f t="shared" si="20"/>
        <v>87789900</v>
      </c>
      <c r="H212" s="21">
        <f t="shared" si="22"/>
        <v>0</v>
      </c>
      <c r="I212" s="21">
        <f t="shared" si="22"/>
        <v>87789900</v>
      </c>
      <c r="J212" s="16">
        <f t="shared" si="21"/>
        <v>89081400</v>
      </c>
      <c r="K212" s="21">
        <f t="shared" si="23"/>
        <v>0</v>
      </c>
      <c r="L212" s="21">
        <f t="shared" si="23"/>
        <v>89081400</v>
      </c>
    </row>
    <row r="213" spans="1:12" ht="25.5">
      <c r="A213" s="14" t="s">
        <v>125</v>
      </c>
      <c r="B213" s="14" t="s">
        <v>247</v>
      </c>
      <c r="C213" s="14" t="s">
        <v>8</v>
      </c>
      <c r="D213" s="14" t="s">
        <v>12</v>
      </c>
      <c r="E213" s="15" t="s">
        <v>216</v>
      </c>
      <c r="F213" s="14" t="s">
        <v>123</v>
      </c>
      <c r="G213" s="16">
        <f t="shared" si="20"/>
        <v>87789900</v>
      </c>
      <c r="H213" s="17"/>
      <c r="I213" s="19">
        <v>87789900</v>
      </c>
      <c r="J213" s="16">
        <f t="shared" si="21"/>
        <v>89081400</v>
      </c>
      <c r="K213" s="17"/>
      <c r="L213" s="19">
        <v>89081400</v>
      </c>
    </row>
    <row r="214" spans="1:12" s="4" customFormat="1" ht="15">
      <c r="A214" s="1" t="s">
        <v>26</v>
      </c>
      <c r="B214" s="10" t="s">
        <v>247</v>
      </c>
      <c r="C214" s="1" t="s">
        <v>8</v>
      </c>
      <c r="D214" s="1" t="s">
        <v>8</v>
      </c>
      <c r="E214" s="18"/>
      <c r="F214" s="1"/>
      <c r="G214" s="2">
        <f t="shared" si="20"/>
        <v>1557600</v>
      </c>
      <c r="H214" s="2">
        <f>H216+H217</f>
        <v>1557600</v>
      </c>
      <c r="I214" s="2">
        <f>I216+I217</f>
        <v>0</v>
      </c>
      <c r="J214" s="2">
        <f t="shared" si="21"/>
        <v>1636600</v>
      </c>
      <c r="K214" s="2">
        <f>K216+K217</f>
        <v>1636600</v>
      </c>
      <c r="L214" s="2">
        <f>L216+L217</f>
        <v>0</v>
      </c>
    </row>
    <row r="215" spans="1:12" ht="12.75">
      <c r="A215" s="14" t="s">
        <v>229</v>
      </c>
      <c r="B215" s="14" t="s">
        <v>247</v>
      </c>
      <c r="C215" s="14" t="s">
        <v>8</v>
      </c>
      <c r="D215" s="14" t="s">
        <v>8</v>
      </c>
      <c r="E215" s="15" t="s">
        <v>237</v>
      </c>
      <c r="F215" s="14"/>
      <c r="G215" s="16">
        <f t="shared" si="20"/>
        <v>10000</v>
      </c>
      <c r="H215" s="16">
        <f>H216</f>
        <v>10000</v>
      </c>
      <c r="I215" s="16">
        <f>I216</f>
        <v>0</v>
      </c>
      <c r="J215" s="16">
        <f t="shared" si="21"/>
        <v>10000</v>
      </c>
      <c r="K215" s="16">
        <f>K216</f>
        <v>10000</v>
      </c>
      <c r="L215" s="16">
        <f>L216</f>
        <v>0</v>
      </c>
    </row>
    <row r="216" spans="1:12" ht="25.5">
      <c r="A216" s="14" t="s">
        <v>138</v>
      </c>
      <c r="B216" s="14" t="s">
        <v>247</v>
      </c>
      <c r="C216" s="14" t="s">
        <v>8</v>
      </c>
      <c r="D216" s="14" t="s">
        <v>8</v>
      </c>
      <c r="E216" s="15" t="s">
        <v>237</v>
      </c>
      <c r="F216" s="14" t="s">
        <v>139</v>
      </c>
      <c r="G216" s="16">
        <f t="shared" si="20"/>
        <v>10000</v>
      </c>
      <c r="H216" s="17">
        <v>10000</v>
      </c>
      <c r="I216" s="19"/>
      <c r="J216" s="16">
        <f t="shared" si="21"/>
        <v>10000</v>
      </c>
      <c r="K216" s="17">
        <v>10000</v>
      </c>
      <c r="L216" s="19"/>
    </row>
    <row r="217" spans="1:12" ht="12.75">
      <c r="A217" s="14" t="s">
        <v>110</v>
      </c>
      <c r="B217" s="14" t="s">
        <v>247</v>
      </c>
      <c r="C217" s="14" t="s">
        <v>8</v>
      </c>
      <c r="D217" s="14" t="s">
        <v>8</v>
      </c>
      <c r="E217" s="15" t="s">
        <v>111</v>
      </c>
      <c r="F217" s="14"/>
      <c r="G217" s="16">
        <f t="shared" si="20"/>
        <v>1547600</v>
      </c>
      <c r="H217" s="24">
        <f>H218</f>
        <v>1547600</v>
      </c>
      <c r="I217" s="24">
        <f>I218</f>
        <v>0</v>
      </c>
      <c r="J217" s="16">
        <f t="shared" si="21"/>
        <v>1626600</v>
      </c>
      <c r="K217" s="24">
        <f>K218</f>
        <v>1626600</v>
      </c>
      <c r="L217" s="24">
        <f>L218</f>
        <v>0</v>
      </c>
    </row>
    <row r="218" spans="1:12" ht="12.75">
      <c r="A218" s="14" t="s">
        <v>112</v>
      </c>
      <c r="B218" s="14" t="s">
        <v>247</v>
      </c>
      <c r="C218" s="14" t="s">
        <v>8</v>
      </c>
      <c r="D218" s="14" t="s">
        <v>8</v>
      </c>
      <c r="E218" s="15" t="s">
        <v>113</v>
      </c>
      <c r="F218" s="14"/>
      <c r="G218" s="16">
        <f aca="true" t="shared" si="24" ref="G218:G249">SUM(H218:I218)</f>
        <v>1547600</v>
      </c>
      <c r="H218" s="24">
        <f>H219+H220</f>
        <v>1547600</v>
      </c>
      <c r="I218" s="24">
        <f>I219+I220</f>
        <v>0</v>
      </c>
      <c r="J218" s="16">
        <f t="shared" si="21"/>
        <v>1626600</v>
      </c>
      <c r="K218" s="24">
        <f>K219+K220</f>
        <v>1626600</v>
      </c>
      <c r="L218" s="24">
        <f>L219+L220</f>
        <v>0</v>
      </c>
    </row>
    <row r="219" spans="1:12" ht="12.75">
      <c r="A219" s="14" t="s">
        <v>239</v>
      </c>
      <c r="B219" s="14" t="s">
        <v>247</v>
      </c>
      <c r="C219" s="14" t="s">
        <v>8</v>
      </c>
      <c r="D219" s="14" t="s">
        <v>8</v>
      </c>
      <c r="E219" s="15" t="s">
        <v>113</v>
      </c>
      <c r="F219" s="14" t="s">
        <v>238</v>
      </c>
      <c r="G219" s="16">
        <f t="shared" si="24"/>
        <v>824100</v>
      </c>
      <c r="H219" s="17">
        <v>824100</v>
      </c>
      <c r="I219" s="19"/>
      <c r="J219" s="16">
        <f t="shared" si="21"/>
        <v>866100</v>
      </c>
      <c r="K219" s="17">
        <v>866100</v>
      </c>
      <c r="L219" s="19"/>
    </row>
    <row r="220" spans="1:12" ht="25.5">
      <c r="A220" s="14" t="s">
        <v>125</v>
      </c>
      <c r="B220" s="14" t="s">
        <v>247</v>
      </c>
      <c r="C220" s="14" t="s">
        <v>8</v>
      </c>
      <c r="D220" s="14" t="s">
        <v>8</v>
      </c>
      <c r="E220" s="15" t="s">
        <v>113</v>
      </c>
      <c r="F220" s="14" t="s">
        <v>123</v>
      </c>
      <c r="G220" s="16">
        <f t="shared" si="24"/>
        <v>723500</v>
      </c>
      <c r="H220" s="17">
        <v>723500</v>
      </c>
      <c r="I220" s="19"/>
      <c r="J220" s="16">
        <f t="shared" si="21"/>
        <v>760500</v>
      </c>
      <c r="K220" s="17">
        <v>760500</v>
      </c>
      <c r="L220" s="19"/>
    </row>
    <row r="221" spans="1:12" s="4" customFormat="1" ht="15">
      <c r="A221" s="1" t="s">
        <v>20</v>
      </c>
      <c r="B221" s="10" t="s">
        <v>247</v>
      </c>
      <c r="C221" s="1" t="s">
        <v>8</v>
      </c>
      <c r="D221" s="1" t="s">
        <v>21</v>
      </c>
      <c r="E221" s="18"/>
      <c r="F221" s="1"/>
      <c r="G221" s="2">
        <f t="shared" si="24"/>
        <v>5223744</v>
      </c>
      <c r="H221" s="2">
        <f>SUM(H225,H222)</f>
        <v>5146644</v>
      </c>
      <c r="I221" s="2">
        <f>SUM(I225,I222)</f>
        <v>77100</v>
      </c>
      <c r="J221" s="2">
        <f t="shared" si="21"/>
        <v>5235863</v>
      </c>
      <c r="K221" s="2">
        <f>SUM(K225,K222)</f>
        <v>5155663</v>
      </c>
      <c r="L221" s="2">
        <f>SUM(L225,L222)</f>
        <v>80200</v>
      </c>
    </row>
    <row r="222" spans="1:12" s="4" customFormat="1" ht="12.75">
      <c r="A222" s="20" t="s">
        <v>221</v>
      </c>
      <c r="B222" s="14" t="s">
        <v>247</v>
      </c>
      <c r="C222" s="14" t="s">
        <v>8</v>
      </c>
      <c r="D222" s="14" t="s">
        <v>21</v>
      </c>
      <c r="E222" s="15" t="s">
        <v>222</v>
      </c>
      <c r="F222" s="14"/>
      <c r="G222" s="16">
        <f t="shared" si="24"/>
        <v>77100</v>
      </c>
      <c r="H222" s="16">
        <f>H223</f>
        <v>0</v>
      </c>
      <c r="I222" s="16">
        <f>I223</f>
        <v>77100</v>
      </c>
      <c r="J222" s="16">
        <f t="shared" si="21"/>
        <v>80200</v>
      </c>
      <c r="K222" s="16">
        <f>K223</f>
        <v>0</v>
      </c>
      <c r="L222" s="16">
        <f>L223</f>
        <v>80200</v>
      </c>
    </row>
    <row r="223" spans="1:12" s="4" customFormat="1" ht="25.5">
      <c r="A223" s="22" t="s">
        <v>223</v>
      </c>
      <c r="B223" s="14" t="s">
        <v>247</v>
      </c>
      <c r="C223" s="14" t="s">
        <v>8</v>
      </c>
      <c r="D223" s="14" t="s">
        <v>21</v>
      </c>
      <c r="E223" s="15" t="s">
        <v>224</v>
      </c>
      <c r="F223" s="14"/>
      <c r="G223" s="16">
        <f t="shared" si="24"/>
        <v>77100</v>
      </c>
      <c r="H223" s="16">
        <f>H224</f>
        <v>0</v>
      </c>
      <c r="I223" s="16">
        <f>I224</f>
        <v>77100</v>
      </c>
      <c r="J223" s="16">
        <f t="shared" si="21"/>
        <v>80200</v>
      </c>
      <c r="K223" s="16">
        <f>K224</f>
        <v>0</v>
      </c>
      <c r="L223" s="16">
        <f>L224</f>
        <v>80200</v>
      </c>
    </row>
    <row r="224" spans="1:12" s="4" customFormat="1" ht="25.5">
      <c r="A224" s="22" t="s">
        <v>226</v>
      </c>
      <c r="B224" s="14" t="s">
        <v>247</v>
      </c>
      <c r="C224" s="14" t="s">
        <v>8</v>
      </c>
      <c r="D224" s="14" t="s">
        <v>21</v>
      </c>
      <c r="E224" s="15" t="s">
        <v>224</v>
      </c>
      <c r="F224" s="14" t="s">
        <v>225</v>
      </c>
      <c r="G224" s="16">
        <f t="shared" si="24"/>
        <v>77100</v>
      </c>
      <c r="H224" s="16"/>
      <c r="I224" s="17">
        <v>77100</v>
      </c>
      <c r="J224" s="16">
        <f t="shared" si="21"/>
        <v>80200</v>
      </c>
      <c r="K224" s="16"/>
      <c r="L224" s="17">
        <v>80200</v>
      </c>
    </row>
    <row r="225" spans="1:12" ht="51">
      <c r="A225" s="14" t="s">
        <v>65</v>
      </c>
      <c r="B225" s="14" t="s">
        <v>247</v>
      </c>
      <c r="C225" s="14" t="s">
        <v>8</v>
      </c>
      <c r="D225" s="14" t="s">
        <v>21</v>
      </c>
      <c r="E225" s="15" t="s">
        <v>66</v>
      </c>
      <c r="F225" s="14"/>
      <c r="G225" s="16">
        <f t="shared" si="24"/>
        <v>5146644</v>
      </c>
      <c r="H225" s="16">
        <f>H226</f>
        <v>5146644</v>
      </c>
      <c r="I225" s="16">
        <f>I226</f>
        <v>0</v>
      </c>
      <c r="J225" s="16">
        <f t="shared" si="21"/>
        <v>5155663</v>
      </c>
      <c r="K225" s="16">
        <f>K226</f>
        <v>5155663</v>
      </c>
      <c r="L225" s="16">
        <f>L226</f>
        <v>0</v>
      </c>
    </row>
    <row r="226" spans="1:12" ht="12.75">
      <c r="A226" s="14" t="s">
        <v>34</v>
      </c>
      <c r="B226" s="14" t="s">
        <v>247</v>
      </c>
      <c r="C226" s="14" t="s">
        <v>8</v>
      </c>
      <c r="D226" s="14" t="s">
        <v>21</v>
      </c>
      <c r="E226" s="15" t="s">
        <v>67</v>
      </c>
      <c r="F226" s="14"/>
      <c r="G226" s="16">
        <f t="shared" si="24"/>
        <v>5146644</v>
      </c>
      <c r="H226" s="16">
        <f>SUM(H227:H232)</f>
        <v>5146644</v>
      </c>
      <c r="I226" s="16">
        <f>SUM(I227:I232)</f>
        <v>0</v>
      </c>
      <c r="J226" s="16">
        <f t="shared" si="21"/>
        <v>5155663</v>
      </c>
      <c r="K226" s="16">
        <f>SUM(K227:K232)</f>
        <v>5155663</v>
      </c>
      <c r="L226" s="16">
        <f>SUM(L227:L232)</f>
        <v>0</v>
      </c>
    </row>
    <row r="227" spans="1:12" ht="12.75">
      <c r="A227" s="14" t="s">
        <v>133</v>
      </c>
      <c r="B227" s="14" t="s">
        <v>247</v>
      </c>
      <c r="C227" s="14" t="s">
        <v>8</v>
      </c>
      <c r="D227" s="14" t="s">
        <v>21</v>
      </c>
      <c r="E227" s="15" t="s">
        <v>67</v>
      </c>
      <c r="F227" s="14" t="s">
        <v>132</v>
      </c>
      <c r="G227" s="16">
        <f t="shared" si="24"/>
        <v>4634206</v>
      </c>
      <c r="H227" s="17">
        <v>4634206</v>
      </c>
      <c r="I227" s="19"/>
      <c r="J227" s="16">
        <f t="shared" si="21"/>
        <v>4634206</v>
      </c>
      <c r="K227" s="17">
        <v>4634206</v>
      </c>
      <c r="L227" s="19"/>
    </row>
    <row r="228" spans="1:12" ht="25.5">
      <c r="A228" s="14" t="s">
        <v>136</v>
      </c>
      <c r="B228" s="14" t="s">
        <v>247</v>
      </c>
      <c r="C228" s="14" t="s">
        <v>8</v>
      </c>
      <c r="D228" s="14" t="s">
        <v>21</v>
      </c>
      <c r="E228" s="15" t="s">
        <v>67</v>
      </c>
      <c r="F228" s="14" t="s">
        <v>137</v>
      </c>
      <c r="G228" s="16">
        <f t="shared" si="24"/>
        <v>144618</v>
      </c>
      <c r="H228" s="17">
        <v>144618</v>
      </c>
      <c r="I228" s="19"/>
      <c r="J228" s="16">
        <f t="shared" si="21"/>
        <v>144720</v>
      </c>
      <c r="K228" s="17">
        <v>144720</v>
      </c>
      <c r="L228" s="19"/>
    </row>
    <row r="229" spans="1:12" ht="25.5">
      <c r="A229" s="14" t="s">
        <v>138</v>
      </c>
      <c r="B229" s="14" t="s">
        <v>247</v>
      </c>
      <c r="C229" s="14" t="s">
        <v>8</v>
      </c>
      <c r="D229" s="14" t="s">
        <v>21</v>
      </c>
      <c r="E229" s="15" t="s">
        <v>67</v>
      </c>
      <c r="F229" s="14" t="s">
        <v>139</v>
      </c>
      <c r="G229" s="16">
        <f t="shared" si="24"/>
        <v>299520</v>
      </c>
      <c r="H229" s="17">
        <v>299520</v>
      </c>
      <c r="I229" s="19"/>
      <c r="J229" s="16">
        <f t="shared" si="21"/>
        <v>308437</v>
      </c>
      <c r="K229" s="17">
        <v>308437</v>
      </c>
      <c r="L229" s="19"/>
    </row>
    <row r="230" spans="1:12" ht="12.75">
      <c r="A230" s="14" t="s">
        <v>241</v>
      </c>
      <c r="B230" s="14" t="s">
        <v>247</v>
      </c>
      <c r="C230" s="14" t="s">
        <v>8</v>
      </c>
      <c r="D230" s="14" t="s">
        <v>21</v>
      </c>
      <c r="E230" s="15" t="s">
        <v>67</v>
      </c>
      <c r="F230" s="14" t="s">
        <v>240</v>
      </c>
      <c r="G230" s="16">
        <f t="shared" si="24"/>
        <v>18000</v>
      </c>
      <c r="H230" s="17">
        <v>18000</v>
      </c>
      <c r="I230" s="19"/>
      <c r="J230" s="16">
        <f t="shared" si="21"/>
        <v>18000</v>
      </c>
      <c r="K230" s="17">
        <v>18000</v>
      </c>
      <c r="L230" s="19"/>
    </row>
    <row r="231" spans="1:12" ht="12.75">
      <c r="A231" s="14" t="s">
        <v>140</v>
      </c>
      <c r="B231" s="14" t="s">
        <v>247</v>
      </c>
      <c r="C231" s="14" t="s">
        <v>8</v>
      </c>
      <c r="D231" s="14" t="s">
        <v>21</v>
      </c>
      <c r="E231" s="15" t="s">
        <v>67</v>
      </c>
      <c r="F231" s="14" t="s">
        <v>142</v>
      </c>
      <c r="G231" s="16">
        <f t="shared" si="24"/>
        <v>40000</v>
      </c>
      <c r="H231" s="17">
        <v>40000</v>
      </c>
      <c r="I231" s="19"/>
      <c r="J231" s="16">
        <f t="shared" si="21"/>
        <v>40000</v>
      </c>
      <c r="K231" s="17">
        <v>40000</v>
      </c>
      <c r="L231" s="19"/>
    </row>
    <row r="232" spans="1:12" ht="12.75">
      <c r="A232" s="14" t="s">
        <v>141</v>
      </c>
      <c r="B232" s="14" t="s">
        <v>247</v>
      </c>
      <c r="C232" s="14" t="s">
        <v>8</v>
      </c>
      <c r="D232" s="14" t="s">
        <v>21</v>
      </c>
      <c r="E232" s="15" t="s">
        <v>67</v>
      </c>
      <c r="F232" s="14" t="s">
        <v>143</v>
      </c>
      <c r="G232" s="16">
        <f t="shared" si="24"/>
        <v>10300</v>
      </c>
      <c r="H232" s="17">
        <v>10300</v>
      </c>
      <c r="I232" s="19"/>
      <c r="J232" s="16">
        <f t="shared" si="21"/>
        <v>10300</v>
      </c>
      <c r="K232" s="17">
        <v>10300</v>
      </c>
      <c r="L232" s="19"/>
    </row>
    <row r="233" spans="1:12" s="13" customFormat="1" ht="15">
      <c r="A233" s="10" t="s">
        <v>22</v>
      </c>
      <c r="B233" s="10">
        <v>974</v>
      </c>
      <c r="C233" s="10" t="s">
        <v>23</v>
      </c>
      <c r="D233" s="10"/>
      <c r="E233" s="11"/>
      <c r="F233" s="10"/>
      <c r="G233" s="12">
        <f t="shared" si="24"/>
        <v>1163200</v>
      </c>
      <c r="H233" s="12">
        <f>H234</f>
        <v>0</v>
      </c>
      <c r="I233" s="12">
        <f>I234</f>
        <v>1163200</v>
      </c>
      <c r="J233" s="12">
        <f t="shared" si="21"/>
        <v>1177400</v>
      </c>
      <c r="K233" s="12">
        <f>K234</f>
        <v>0</v>
      </c>
      <c r="L233" s="12">
        <f>L234</f>
        <v>1177400</v>
      </c>
    </row>
    <row r="234" spans="1:12" s="4" customFormat="1" ht="15">
      <c r="A234" s="1" t="s">
        <v>78</v>
      </c>
      <c r="B234" s="10" t="s">
        <v>247</v>
      </c>
      <c r="C234" s="1" t="s">
        <v>23</v>
      </c>
      <c r="D234" s="1" t="s">
        <v>6</v>
      </c>
      <c r="E234" s="18"/>
      <c r="F234" s="1"/>
      <c r="G234" s="26">
        <f t="shared" si="24"/>
        <v>1163200</v>
      </c>
      <c r="H234" s="26">
        <f>SUM(H235,H238,H241)</f>
        <v>0</v>
      </c>
      <c r="I234" s="26">
        <f>SUM(I235,I238,I241)</f>
        <v>1163200</v>
      </c>
      <c r="J234" s="26">
        <f aca="true" t="shared" si="25" ref="J234:J249">SUM(K234:L234)</f>
        <v>1177400</v>
      </c>
      <c r="K234" s="26">
        <f>SUM(K235,K238,K241)</f>
        <v>0</v>
      </c>
      <c r="L234" s="26">
        <f>SUM(L235,L238,L241)</f>
        <v>1177400</v>
      </c>
    </row>
    <row r="235" spans="1:12" ht="12.75">
      <c r="A235" s="14" t="s">
        <v>79</v>
      </c>
      <c r="B235" s="14" t="s">
        <v>247</v>
      </c>
      <c r="C235" s="14" t="s">
        <v>23</v>
      </c>
      <c r="D235" s="14" t="s">
        <v>6</v>
      </c>
      <c r="E235" s="15" t="s">
        <v>45</v>
      </c>
      <c r="F235" s="14"/>
      <c r="G235" s="16">
        <f t="shared" si="24"/>
        <v>240400</v>
      </c>
      <c r="H235" s="16">
        <f>H236</f>
        <v>0</v>
      </c>
      <c r="I235" s="16">
        <f>I236</f>
        <v>240400</v>
      </c>
      <c r="J235" s="16">
        <f t="shared" si="25"/>
        <v>254600</v>
      </c>
      <c r="K235" s="16">
        <f>K236</f>
        <v>0</v>
      </c>
      <c r="L235" s="16">
        <f>L236</f>
        <v>254600</v>
      </c>
    </row>
    <row r="236" spans="1:12" ht="25.5">
      <c r="A236" s="14" t="s">
        <v>49</v>
      </c>
      <c r="B236" s="14" t="s">
        <v>247</v>
      </c>
      <c r="C236" s="14" t="s">
        <v>23</v>
      </c>
      <c r="D236" s="14" t="s">
        <v>6</v>
      </c>
      <c r="E236" s="15" t="s">
        <v>80</v>
      </c>
      <c r="F236" s="14"/>
      <c r="G236" s="16">
        <f t="shared" si="24"/>
        <v>240400</v>
      </c>
      <c r="H236" s="16">
        <f>H237</f>
        <v>0</v>
      </c>
      <c r="I236" s="16">
        <f>I237</f>
        <v>240400</v>
      </c>
      <c r="J236" s="16">
        <f t="shared" si="25"/>
        <v>254600</v>
      </c>
      <c r="K236" s="16">
        <f>K237</f>
        <v>0</v>
      </c>
      <c r="L236" s="16">
        <f>L237</f>
        <v>254600</v>
      </c>
    </row>
    <row r="237" spans="1:12" ht="25.5">
      <c r="A237" s="22" t="s">
        <v>165</v>
      </c>
      <c r="B237" s="14" t="s">
        <v>247</v>
      </c>
      <c r="C237" s="14" t="s">
        <v>23</v>
      </c>
      <c r="D237" s="14" t="s">
        <v>6</v>
      </c>
      <c r="E237" s="15" t="s">
        <v>80</v>
      </c>
      <c r="F237" s="14" t="s">
        <v>166</v>
      </c>
      <c r="G237" s="16">
        <f t="shared" si="24"/>
        <v>240400</v>
      </c>
      <c r="H237" s="19"/>
      <c r="I237" s="17">
        <v>240400</v>
      </c>
      <c r="J237" s="16">
        <f t="shared" si="25"/>
        <v>254600</v>
      </c>
      <c r="K237" s="19"/>
      <c r="L237" s="17">
        <v>254600</v>
      </c>
    </row>
    <row r="238" spans="1:12" ht="25.5">
      <c r="A238" s="22" t="s">
        <v>204</v>
      </c>
      <c r="B238" s="14" t="s">
        <v>247</v>
      </c>
      <c r="C238" s="14" t="s">
        <v>23</v>
      </c>
      <c r="D238" s="14" t="s">
        <v>6</v>
      </c>
      <c r="E238" s="15" t="s">
        <v>205</v>
      </c>
      <c r="F238" s="14"/>
      <c r="G238" s="16">
        <f t="shared" si="24"/>
        <v>0</v>
      </c>
      <c r="H238" s="16">
        <f>H239</f>
        <v>0</v>
      </c>
      <c r="I238" s="16">
        <f>I239</f>
        <v>0</v>
      </c>
      <c r="J238" s="16">
        <f t="shared" si="25"/>
        <v>0</v>
      </c>
      <c r="K238" s="16">
        <f>K239</f>
        <v>0</v>
      </c>
      <c r="L238" s="16">
        <f>L239</f>
        <v>0</v>
      </c>
    </row>
    <row r="239" spans="1:12" ht="38.25">
      <c r="A239" s="22" t="s">
        <v>206</v>
      </c>
      <c r="B239" s="14" t="s">
        <v>247</v>
      </c>
      <c r="C239" s="14" t="s">
        <v>23</v>
      </c>
      <c r="D239" s="14" t="s">
        <v>6</v>
      </c>
      <c r="E239" s="15" t="s">
        <v>207</v>
      </c>
      <c r="F239" s="14"/>
      <c r="G239" s="16">
        <f t="shared" si="24"/>
        <v>0</v>
      </c>
      <c r="H239" s="16">
        <f>H240</f>
        <v>0</v>
      </c>
      <c r="I239" s="16">
        <f>I240</f>
        <v>0</v>
      </c>
      <c r="J239" s="16">
        <f t="shared" si="25"/>
        <v>0</v>
      </c>
      <c r="K239" s="16">
        <f>K240</f>
        <v>0</v>
      </c>
      <c r="L239" s="16">
        <f>L240</f>
        <v>0</v>
      </c>
    </row>
    <row r="240" spans="1:12" ht="25.5">
      <c r="A240" s="14" t="s">
        <v>209</v>
      </c>
      <c r="B240" s="14" t="s">
        <v>247</v>
      </c>
      <c r="C240" s="14" t="s">
        <v>23</v>
      </c>
      <c r="D240" s="14" t="s">
        <v>6</v>
      </c>
      <c r="E240" s="15" t="s">
        <v>207</v>
      </c>
      <c r="F240" s="14" t="s">
        <v>208</v>
      </c>
      <c r="G240" s="16">
        <f t="shared" si="24"/>
        <v>0</v>
      </c>
      <c r="H240" s="17"/>
      <c r="I240" s="19">
        <v>0</v>
      </c>
      <c r="J240" s="16">
        <f t="shared" si="25"/>
        <v>0</v>
      </c>
      <c r="K240" s="17"/>
      <c r="L240" s="19">
        <v>0</v>
      </c>
    </row>
    <row r="241" spans="1:12" ht="12.75">
      <c r="A241" s="14" t="s">
        <v>182</v>
      </c>
      <c r="B241" s="14" t="s">
        <v>247</v>
      </c>
      <c r="C241" s="14" t="s">
        <v>23</v>
      </c>
      <c r="D241" s="14" t="s">
        <v>6</v>
      </c>
      <c r="E241" s="15" t="s">
        <v>184</v>
      </c>
      <c r="F241" s="14"/>
      <c r="G241" s="16">
        <f t="shared" si="24"/>
        <v>922800</v>
      </c>
      <c r="H241" s="21">
        <f aca="true" t="shared" si="26" ref="H241:I243">H242</f>
        <v>0</v>
      </c>
      <c r="I241" s="21">
        <f t="shared" si="26"/>
        <v>922800</v>
      </c>
      <c r="J241" s="16">
        <f t="shared" si="25"/>
        <v>922800</v>
      </c>
      <c r="K241" s="21">
        <f aca="true" t="shared" si="27" ref="K241:L243">K242</f>
        <v>0</v>
      </c>
      <c r="L241" s="21">
        <f t="shared" si="27"/>
        <v>922800</v>
      </c>
    </row>
    <row r="242" spans="1:12" ht="38.25">
      <c r="A242" s="22" t="s">
        <v>183</v>
      </c>
      <c r="B242" s="14" t="s">
        <v>247</v>
      </c>
      <c r="C242" s="14" t="s">
        <v>23</v>
      </c>
      <c r="D242" s="14" t="s">
        <v>6</v>
      </c>
      <c r="E242" s="15" t="s">
        <v>114</v>
      </c>
      <c r="F242" s="14"/>
      <c r="G242" s="16">
        <f t="shared" si="24"/>
        <v>922800</v>
      </c>
      <c r="H242" s="21">
        <f t="shared" si="26"/>
        <v>0</v>
      </c>
      <c r="I242" s="21">
        <f t="shared" si="26"/>
        <v>922800</v>
      </c>
      <c r="J242" s="16">
        <f t="shared" si="25"/>
        <v>922800</v>
      </c>
      <c r="K242" s="21">
        <f t="shared" si="27"/>
        <v>0</v>
      </c>
      <c r="L242" s="21">
        <f t="shared" si="27"/>
        <v>922800</v>
      </c>
    </row>
    <row r="243" spans="1:12" ht="63.75">
      <c r="A243" s="22" t="s">
        <v>214</v>
      </c>
      <c r="B243" s="14" t="s">
        <v>247</v>
      </c>
      <c r="C243" s="14" t="s">
        <v>23</v>
      </c>
      <c r="D243" s="14" t="s">
        <v>6</v>
      </c>
      <c r="E243" s="15" t="s">
        <v>215</v>
      </c>
      <c r="F243" s="14"/>
      <c r="G243" s="16">
        <f t="shared" si="24"/>
        <v>922800</v>
      </c>
      <c r="H243" s="24">
        <f t="shared" si="26"/>
        <v>0</v>
      </c>
      <c r="I243" s="24">
        <f t="shared" si="26"/>
        <v>922800</v>
      </c>
      <c r="J243" s="16">
        <f t="shared" si="25"/>
        <v>922800</v>
      </c>
      <c r="K243" s="24">
        <f t="shared" si="27"/>
        <v>0</v>
      </c>
      <c r="L243" s="24">
        <f t="shared" si="27"/>
        <v>922800</v>
      </c>
    </row>
    <row r="244" spans="1:12" ht="25.5">
      <c r="A244" s="22" t="s">
        <v>165</v>
      </c>
      <c r="B244" s="14" t="s">
        <v>247</v>
      </c>
      <c r="C244" s="14" t="s">
        <v>23</v>
      </c>
      <c r="D244" s="14" t="s">
        <v>6</v>
      </c>
      <c r="E244" s="15" t="s">
        <v>215</v>
      </c>
      <c r="F244" s="14" t="s">
        <v>166</v>
      </c>
      <c r="G244" s="16">
        <f t="shared" si="24"/>
        <v>922800</v>
      </c>
      <c r="H244" s="24"/>
      <c r="I244" s="17">
        <v>922800</v>
      </c>
      <c r="J244" s="16">
        <f t="shared" si="25"/>
        <v>922800</v>
      </c>
      <c r="K244" s="24"/>
      <c r="L244" s="17">
        <v>922800</v>
      </c>
    </row>
    <row r="245" spans="1:12" s="13" customFormat="1" ht="15">
      <c r="A245" s="10" t="s">
        <v>73</v>
      </c>
      <c r="B245" s="10" t="s">
        <v>247</v>
      </c>
      <c r="C245" s="10" t="s">
        <v>17</v>
      </c>
      <c r="D245" s="10"/>
      <c r="E245" s="11"/>
      <c r="F245" s="10"/>
      <c r="G245" s="12">
        <f t="shared" si="24"/>
        <v>4244956</v>
      </c>
      <c r="H245" s="32">
        <f aca="true" t="shared" si="28" ref="H245:I247">H246</f>
        <v>4244956</v>
      </c>
      <c r="I245" s="32">
        <f t="shared" si="28"/>
        <v>0</v>
      </c>
      <c r="J245" s="12">
        <f t="shared" si="25"/>
        <v>4674904</v>
      </c>
      <c r="K245" s="32">
        <f aca="true" t="shared" si="29" ref="K245:L247">K246</f>
        <v>4674904</v>
      </c>
      <c r="L245" s="32">
        <f t="shared" si="29"/>
        <v>0</v>
      </c>
    </row>
    <row r="246" spans="1:12" s="4" customFormat="1" ht="15">
      <c r="A246" s="1" t="s">
        <v>96</v>
      </c>
      <c r="B246" s="10" t="s">
        <v>247</v>
      </c>
      <c r="C246" s="1" t="s">
        <v>17</v>
      </c>
      <c r="D246" s="1" t="s">
        <v>4</v>
      </c>
      <c r="E246" s="18"/>
      <c r="F246" s="1"/>
      <c r="G246" s="2">
        <f t="shared" si="24"/>
        <v>4244956</v>
      </c>
      <c r="H246" s="2">
        <f t="shared" si="28"/>
        <v>4244956</v>
      </c>
      <c r="I246" s="2">
        <f t="shared" si="28"/>
        <v>0</v>
      </c>
      <c r="J246" s="2">
        <f t="shared" si="25"/>
        <v>4674904</v>
      </c>
      <c r="K246" s="2">
        <f t="shared" si="29"/>
        <v>4674904</v>
      </c>
      <c r="L246" s="2">
        <f t="shared" si="29"/>
        <v>0</v>
      </c>
    </row>
    <row r="247" spans="1:12" ht="12.75">
      <c r="A247" s="14" t="s">
        <v>128</v>
      </c>
      <c r="B247" s="14" t="s">
        <v>247</v>
      </c>
      <c r="C247" s="14" t="s">
        <v>17</v>
      </c>
      <c r="D247" s="14" t="s">
        <v>4</v>
      </c>
      <c r="E247" s="15" t="s">
        <v>129</v>
      </c>
      <c r="F247" s="14"/>
      <c r="G247" s="16">
        <f t="shared" si="24"/>
        <v>4244956</v>
      </c>
      <c r="H247" s="30">
        <f t="shared" si="28"/>
        <v>4244956</v>
      </c>
      <c r="I247" s="30">
        <f t="shared" si="28"/>
        <v>0</v>
      </c>
      <c r="J247" s="16">
        <f t="shared" si="25"/>
        <v>4674904</v>
      </c>
      <c r="K247" s="30">
        <f t="shared" si="29"/>
        <v>4674904</v>
      </c>
      <c r="L247" s="30">
        <f t="shared" si="29"/>
        <v>0</v>
      </c>
    </row>
    <row r="248" spans="1:12" ht="12.75">
      <c r="A248" s="38" t="s">
        <v>34</v>
      </c>
      <c r="B248" s="38" t="s">
        <v>247</v>
      </c>
      <c r="C248" s="38" t="s">
        <v>17</v>
      </c>
      <c r="D248" s="38" t="s">
        <v>4</v>
      </c>
      <c r="E248" s="39" t="s">
        <v>130</v>
      </c>
      <c r="F248" s="38" t="s">
        <v>122</v>
      </c>
      <c r="G248" s="50">
        <f t="shared" si="24"/>
        <v>4244956</v>
      </c>
      <c r="H248" s="49">
        <v>4244956</v>
      </c>
      <c r="I248" s="42"/>
      <c r="J248" s="50">
        <f t="shared" si="25"/>
        <v>4674904</v>
      </c>
      <c r="K248" s="49">
        <v>4674904</v>
      </c>
      <c r="L248" s="42"/>
    </row>
    <row r="249" spans="1:12" s="51" customFormat="1" ht="15.75">
      <c r="A249" s="34" t="s">
        <v>86</v>
      </c>
      <c r="B249" s="34"/>
      <c r="C249" s="34"/>
      <c r="D249" s="34"/>
      <c r="E249" s="34"/>
      <c r="F249" s="34"/>
      <c r="G249" s="53">
        <f t="shared" si="24"/>
        <v>189349400</v>
      </c>
      <c r="H249" s="53">
        <f>SUM(H187,H179,H143,H138,H8)</f>
        <v>60274000</v>
      </c>
      <c r="I249" s="53">
        <f>SUM(I187,I179,I143,I138,I8)</f>
        <v>129075400</v>
      </c>
      <c r="J249" s="53">
        <f t="shared" si="25"/>
        <v>189745500</v>
      </c>
      <c r="K249" s="53">
        <f>SUM(K187,K179,K143,K138,K8)</f>
        <v>59842700</v>
      </c>
      <c r="L249" s="53">
        <f>SUM(L187,L179,L143,L138,L8)</f>
        <v>129902800</v>
      </c>
    </row>
    <row r="250" spans="5:12" ht="15">
      <c r="E250" s="46"/>
      <c r="G250" s="54"/>
      <c r="H250" s="54"/>
      <c r="I250" s="54"/>
      <c r="J250" s="54"/>
      <c r="K250" s="54"/>
      <c r="L250" s="54"/>
    </row>
    <row r="251" ht="12.75">
      <c r="E251" s="46"/>
    </row>
    <row r="252" ht="12.75">
      <c r="E252" s="46"/>
    </row>
    <row r="253" ht="12.75">
      <c r="E253" s="46"/>
    </row>
    <row r="254" ht="12.75">
      <c r="E254" s="46"/>
    </row>
    <row r="256" ht="12.75">
      <c r="H256" s="3">
        <f>SUBTOTAL(9,G250)</f>
        <v>0</v>
      </c>
    </row>
  </sheetData>
  <sheetProtection/>
  <autoFilter ref="A7:L249"/>
  <mergeCells count="11">
    <mergeCell ref="J5:L5"/>
    <mergeCell ref="J2:L2"/>
    <mergeCell ref="A5:A6"/>
    <mergeCell ref="B5:B6"/>
    <mergeCell ref="C5:C6"/>
    <mergeCell ref="D5:D6"/>
    <mergeCell ref="E5:E6"/>
    <mergeCell ref="F5:F6"/>
    <mergeCell ref="G5:I5"/>
    <mergeCell ref="J4:L4"/>
    <mergeCell ref="A3:L3"/>
  </mergeCells>
  <printOptions/>
  <pageMargins left="1.1811023622047245" right="0.5905511811023623" top="0.984251968503937" bottom="0.984251968503937" header="0.5118110236220472" footer="0.5118110236220472"/>
  <pageSetup fitToHeight="7" fitToWidth="1" horizontalDpi="600" verticalDpi="600" orientation="portrait" paperSize="9" scale="50" r:id="rId1"/>
  <rowBreaks count="1" manualBreakCount="1">
    <brk id="19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2012-10-27T12:04:00Z</cp:lastPrinted>
  <dcterms:created xsi:type="dcterms:W3CDTF">1996-10-08T23:32:33Z</dcterms:created>
  <dcterms:modified xsi:type="dcterms:W3CDTF">2012-11-12T10:56:57Z</dcterms:modified>
  <cp:category/>
  <cp:version/>
  <cp:contentType/>
  <cp:contentStatus/>
</cp:coreProperties>
</file>