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35" windowHeight="11640" activeTab="0"/>
  </bookViews>
  <sheets>
    <sheet name="Приложение 2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<sst xmlns="http://schemas.openxmlformats.org/spreadsheetml/2006/main" count="227" uniqueCount="116">
  <si>
    <t>к приказу Минфина Чувашии</t>
  </si>
  <si>
    <t>Приложение 2</t>
  </si>
  <si>
    <t>(тыс. рублей)</t>
  </si>
  <si>
    <t>№ п/п</t>
  </si>
  <si>
    <t>Коды функциональной классификации</t>
  </si>
  <si>
    <t>Раздел подраздел</t>
  </si>
  <si>
    <t>Целевая статья</t>
  </si>
  <si>
    <t>Вид расхода</t>
  </si>
  <si>
    <t>1</t>
  </si>
  <si>
    <t>4</t>
  </si>
  <si>
    <t>Всего расходов на реализацию программ</t>
  </si>
  <si>
    <t>в т.ч.</t>
  </si>
  <si>
    <t>На реализацию федеральных целевых программ - всего</t>
  </si>
  <si>
    <t>2</t>
  </si>
  <si>
    <t>На реализацию республиканских целевых программ - всего</t>
  </si>
  <si>
    <t>3</t>
  </si>
  <si>
    <t>На реализацию муниципальных целевых программ - всего</t>
  </si>
  <si>
    <t>5</t>
  </si>
  <si>
    <t>6</t>
  </si>
  <si>
    <t>Отчетный год</t>
  </si>
  <si>
    <t>План</t>
  </si>
  <si>
    <t>Исполнено</t>
  </si>
  <si>
    <t>% исполнения</t>
  </si>
  <si>
    <t>7</t>
  </si>
  <si>
    <t>8</t>
  </si>
  <si>
    <t>9</t>
  </si>
  <si>
    <t>10</t>
  </si>
  <si>
    <t>от ___.02.2012 №___/п</t>
  </si>
  <si>
    <t>Плановые значения</t>
  </si>
  <si>
    <t>Наименование программ</t>
  </si>
  <si>
    <t>Доп. классификация</t>
  </si>
  <si>
    <t>01</t>
  </si>
  <si>
    <t>Федеральная целевая программа "Социальное развития села до 2012 года"  Пристрой к средней общеобразовательной школе с. Красные Четаи</t>
  </si>
  <si>
    <t>0702</t>
  </si>
  <si>
    <t>1001103</t>
  </si>
  <si>
    <t>003</t>
  </si>
  <si>
    <t>000</t>
  </si>
  <si>
    <t>5226803</t>
  </si>
  <si>
    <t>Федеральная целевая программа "Социальное развитие села до 2012 года"</t>
  </si>
  <si>
    <t>1003</t>
  </si>
  <si>
    <t>1001100</t>
  </si>
  <si>
    <t>021</t>
  </si>
  <si>
    <t>099</t>
  </si>
  <si>
    <t>ФЦП "Жилище" Подпрограмма "Обеспечение жильем молодых семей"</t>
  </si>
  <si>
    <t>1008820</t>
  </si>
  <si>
    <t>005</t>
  </si>
  <si>
    <t>5226801</t>
  </si>
  <si>
    <t>Республиканская целевая программа развития агропромышлкенного комплекса ЧР и регулирования рынка сельскохозяйственного прод сырья и продовольствия на 2008-2012 годы</t>
  </si>
  <si>
    <t>0405</t>
  </si>
  <si>
    <t>5225708</t>
  </si>
  <si>
    <t>006</t>
  </si>
  <si>
    <t>0409</t>
  </si>
  <si>
    <t>5220600</t>
  </si>
  <si>
    <t>365</t>
  </si>
  <si>
    <t>Районная целевая программа «Профилакти-ка правонарушений в Красночетайском рай-оне на 2009-2012 г.г.»</t>
  </si>
  <si>
    <t>0113</t>
  </si>
  <si>
    <t>7950000</t>
  </si>
  <si>
    <t>500</t>
  </si>
  <si>
    <t>Муниципальная целевая программа «Пожарная безопасность в Красночетайском районе на 2011-2013 г.г.»</t>
  </si>
  <si>
    <t>0310</t>
  </si>
  <si>
    <t>Районная целевая программа «Развитие сельского хозяйства Красночетайского рай-она на 2008-2012 годы»</t>
  </si>
  <si>
    <t>Районная целевая программа «Развитие дорож-ного хозяйства Красночетайского района Чу-вашской Республики на 2009-2011 г.г.»</t>
  </si>
  <si>
    <t>Районная целевая программа «Муниципаль-ная поддержка малого и среднего предпри-нимательства в Красночетайском районе» на 2011 – 2020 годы</t>
  </si>
  <si>
    <t>0412</t>
  </si>
  <si>
    <t>0502</t>
  </si>
  <si>
    <t>Муниципальная программа «Развитие му-ниципальной службы в Красночетайском районе на 2011-2013 годы»</t>
  </si>
  <si>
    <t>0705</t>
  </si>
  <si>
    <t>Районная целевая программа «Молодежь Красночетайского района на 2011 – 2020    годы»</t>
  </si>
  <si>
    <t>0707</t>
  </si>
  <si>
    <t>0801</t>
  </si>
  <si>
    <t>023</t>
  </si>
  <si>
    <t>Районная целевая программа «Комплексные меры противодействия злоупотреблению нар-котическими средствами и их незаконному обо-роту в Красночетайском районе на 2010-2020 годы»</t>
  </si>
  <si>
    <t>0901</t>
  </si>
  <si>
    <t>Программа социально-экономического разви-тия Красночетайского района Чувашской Рес-публики на 2011-2013 годы</t>
  </si>
  <si>
    <t>0902</t>
  </si>
  <si>
    <t>РКП государственной поддержки строительства жилья в Красночетайском районе на 2006-2015 годы</t>
  </si>
  <si>
    <t>1101</t>
  </si>
  <si>
    <t>079</t>
  </si>
  <si>
    <t>Районная целевая программа «Развитие фи-зической культуры и спорта в Красночетай-ском районе на 2011-2016 г.г.»</t>
  </si>
  <si>
    <t>080</t>
  </si>
  <si>
    <t>1102</t>
  </si>
  <si>
    <t>Программа социально-экономического развития Красночетайского района Чувашской Республики на 2011-2013 годы</t>
  </si>
  <si>
    <t>Районная целевая программа «Программа капитального ремонта многоквартирных домов Красночетайского района на 2008-2012 годы»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</si>
  <si>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 район</t>
  </si>
  <si>
    <t>Районная целевая программа «Культура Красночетайского района: 2011-2020  г.г.» район</t>
  </si>
  <si>
    <t>Районная целевая программа «Культура Красночетайского района: 2011-2020  г.г.» поселения</t>
  </si>
  <si>
    <t>611</t>
  </si>
  <si>
    <t>Районная целевая программа комплексного развития систем коммунальной инфраструктуры Красночетайского района ЧР на 2008-2011 г.г." (по исполнительному листу)</t>
  </si>
  <si>
    <t>Районная целевая программа "Установка общедомовых приборов учета электро-, тепло-, водоснабжения в многоквартирных домах Красночетайского района на 2009-2015 г.г."</t>
  </si>
  <si>
    <t>Республиканская целевая программа "Управление государственным имуществом Чувашской Республики в 2012-2014 годах"</t>
  </si>
  <si>
    <t>5229203</t>
  </si>
  <si>
    <t>Подпрограмма "Обеспечение жильем молодых семей" ФЦП Жилище" на 2011 - 2015 г.г.</t>
  </si>
  <si>
    <t>5221103</t>
  </si>
  <si>
    <t>Федеральная целевая программа "Социальное развитие села до 2012 года" поселения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</si>
  <si>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 субсидия на содержание дорог поселения</t>
  </si>
  <si>
    <t>5220626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</si>
  <si>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 субсидия на капремонт дорог поселения</t>
  </si>
  <si>
    <t>5220630</t>
  </si>
  <si>
    <t>Районная целевая программа «Развитие физи-ческой культуры и спорта в Красночетайском районе на 2011-2016 г.г.» район</t>
  </si>
  <si>
    <t>Расходы формируемые в рамках программ за 2012 г.</t>
  </si>
  <si>
    <t>7110000</t>
  </si>
  <si>
    <t>7240000</t>
  </si>
  <si>
    <t>7390000</t>
  </si>
  <si>
    <t>7490000</t>
  </si>
  <si>
    <t>7320000</t>
  </si>
  <si>
    <t>7270000</t>
  </si>
  <si>
    <t>7650000</t>
  </si>
  <si>
    <t>7160000</t>
  </si>
  <si>
    <t>7020000</t>
  </si>
  <si>
    <t>7100000</t>
  </si>
  <si>
    <t>7140000</t>
  </si>
  <si>
    <t>Расходы, произведенные в рамках республиканских и муниципальных программ</t>
  </si>
  <si>
    <t xml:space="preserve">Начальник финансовго отдела администрации Красночетайского района    </t>
  </si>
  <si>
    <t>О.В.Музякова</t>
  </si>
  <si>
    <t>Главный бухгалтер</t>
  </si>
  <si>
    <t>Г.Н.Барышникова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</si>
</sst>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sz val="9"/>
      <name val="TimesET"/>
      <family val="0"/>
    </font>
    <font>
      <b/>
      <i/>
      <sz val="11"/>
      <name val="TimesET"/>
      <family val="0"/>
    </font>
    <font>
      <i/>
      <sz val="11"/>
      <name val="TimesET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E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shrinkToFit="1"/>
    </xf>
    <xf numFmtId="4" fontId="7" fillId="0" borderId="10" xfId="0" applyNumberFormat="1" applyFont="1" applyFill="1" applyBorder="1" applyAlignment="1">
      <alignment horizontal="center" shrinkToFit="1"/>
    </xf>
    <xf numFmtId="4" fontId="6" fillId="0" borderId="10" xfId="0" applyNumberFormat="1" applyFont="1" applyFill="1" applyBorder="1" applyAlignment="1">
      <alignment horizontal="center" shrinkToFit="1"/>
    </xf>
    <xf numFmtId="0" fontId="8" fillId="2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shrinkToFit="1"/>
    </xf>
    <xf numFmtId="0" fontId="2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57"/>
  <sheetViews>
    <sheetView showZeros="0" tabSelected="1" zoomScalePageLayoutView="0" workbookViewId="0" topLeftCell="A1">
      <selection activeCell="F57" sqref="F57:G57"/>
    </sheetView>
  </sheetViews>
  <sheetFormatPr defaultColWidth="9.140625" defaultRowHeight="15"/>
  <cols>
    <col min="1" max="1" width="0.13671875" style="2" customWidth="1"/>
    <col min="2" max="2" width="7.7109375" style="1" customWidth="1"/>
    <col min="3" max="3" width="55.28125" style="2" customWidth="1"/>
    <col min="4" max="4" width="14.8515625" style="2" customWidth="1"/>
    <col min="5" max="5" width="15.28125" style="2" customWidth="1"/>
    <col min="6" max="6" width="10.28125" style="2" customWidth="1"/>
    <col min="7" max="7" width="11.57421875" style="2" customWidth="1"/>
    <col min="8" max="10" width="13.8515625" style="2" customWidth="1"/>
    <col min="11" max="11" width="0.42578125" style="2" customWidth="1"/>
    <col min="12" max="13" width="13.8515625" style="2" hidden="1" customWidth="1"/>
    <col min="14" max="16384" width="9.140625" style="2" customWidth="1"/>
  </cols>
  <sheetData>
    <row r="1" spans="12:13" ht="15.75">
      <c r="L1" s="27" t="s">
        <v>1</v>
      </c>
      <c r="M1" s="27"/>
    </row>
    <row r="2" spans="12:13" ht="15.75">
      <c r="L2" s="27" t="s">
        <v>0</v>
      </c>
      <c r="M2" s="27"/>
    </row>
    <row r="3" spans="12:13" ht="15.75">
      <c r="L3" s="27" t="s">
        <v>27</v>
      </c>
      <c r="M3" s="27"/>
    </row>
    <row r="4" spans="2:13" s="3" customFormat="1" ht="15.75">
      <c r="B4" s="28" t="s">
        <v>99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5.75">
      <c r="M5" s="19" t="s">
        <v>2</v>
      </c>
    </row>
    <row r="6" spans="2:13" s="5" customFormat="1" ht="15.75" customHeight="1">
      <c r="B6" s="29" t="s">
        <v>3</v>
      </c>
      <c r="C6" s="31" t="s">
        <v>29</v>
      </c>
      <c r="D6" s="33" t="s">
        <v>4</v>
      </c>
      <c r="E6" s="33"/>
      <c r="F6" s="33"/>
      <c r="G6" s="33"/>
      <c r="H6" s="34" t="s">
        <v>19</v>
      </c>
      <c r="I6" s="34"/>
      <c r="J6" s="34"/>
      <c r="K6" s="33" t="s">
        <v>28</v>
      </c>
      <c r="L6" s="33"/>
      <c r="M6" s="33"/>
    </row>
    <row r="7" spans="2:13" s="5" customFormat="1" ht="47.25">
      <c r="B7" s="30"/>
      <c r="C7" s="32"/>
      <c r="D7" s="4" t="s">
        <v>5</v>
      </c>
      <c r="E7" s="4" t="s">
        <v>6</v>
      </c>
      <c r="F7" s="4" t="s">
        <v>7</v>
      </c>
      <c r="G7" s="4" t="s">
        <v>30</v>
      </c>
      <c r="H7" s="4" t="s">
        <v>20</v>
      </c>
      <c r="I7" s="4" t="s">
        <v>21</v>
      </c>
      <c r="J7" s="4" t="s">
        <v>22</v>
      </c>
      <c r="K7" s="23">
        <v>2012</v>
      </c>
      <c r="L7" s="23">
        <v>2013</v>
      </c>
      <c r="M7" s="23">
        <v>2014</v>
      </c>
    </row>
    <row r="8" spans="2:13" s="5" customFormat="1" ht="15.75">
      <c r="B8" s="6" t="s">
        <v>8</v>
      </c>
      <c r="C8" s="7">
        <v>2</v>
      </c>
      <c r="D8" s="7">
        <v>2</v>
      </c>
      <c r="E8" s="7">
        <v>3</v>
      </c>
      <c r="F8" s="7"/>
      <c r="G8" s="6" t="s">
        <v>9</v>
      </c>
      <c r="H8" s="6" t="s">
        <v>17</v>
      </c>
      <c r="I8" s="6" t="s">
        <v>18</v>
      </c>
      <c r="J8" s="6" t="s">
        <v>23</v>
      </c>
      <c r="K8" s="6" t="s">
        <v>24</v>
      </c>
      <c r="L8" s="6" t="s">
        <v>25</v>
      </c>
      <c r="M8" s="6" t="s">
        <v>26</v>
      </c>
    </row>
    <row r="9" spans="1:13" s="3" customFormat="1" ht="15.75">
      <c r="A9" s="20" t="s">
        <v>31</v>
      </c>
      <c r="B9" s="8"/>
      <c r="C9" s="9" t="s">
        <v>10</v>
      </c>
      <c r="D9" s="12"/>
      <c r="E9" s="12"/>
      <c r="F9" s="12"/>
      <c r="G9" s="12"/>
      <c r="H9" s="21">
        <f>H11+H19+H26</f>
        <v>30090.399999999998</v>
      </c>
      <c r="I9" s="21">
        <f>I11+I19+I26</f>
        <v>25056.100000000002</v>
      </c>
      <c r="J9" s="21">
        <f>I9/H9*100</f>
        <v>83.269414829979</v>
      </c>
      <c r="K9" s="21"/>
      <c r="L9" s="21"/>
      <c r="M9" s="21"/>
    </row>
    <row r="10" spans="2:13" ht="15.75">
      <c r="B10" s="10"/>
      <c r="C10" s="11" t="s">
        <v>11</v>
      </c>
      <c r="D10" s="12"/>
      <c r="E10" s="12"/>
      <c r="F10" s="12"/>
      <c r="G10" s="17"/>
      <c r="H10" s="17"/>
      <c r="I10" s="17"/>
      <c r="J10" s="21"/>
      <c r="K10" s="17"/>
      <c r="L10" s="17"/>
      <c r="M10" s="17"/>
    </row>
    <row r="11" spans="2:13" s="3" customFormat="1" ht="31.5">
      <c r="B11" s="15">
        <v>1</v>
      </c>
      <c r="C11" s="9" t="s">
        <v>12</v>
      </c>
      <c r="D11" s="12"/>
      <c r="E11" s="12"/>
      <c r="F11" s="12"/>
      <c r="G11" s="12"/>
      <c r="H11" s="21">
        <f>H13+H14+H15+H16+H17+H18</f>
        <v>8813.3</v>
      </c>
      <c r="I11" s="21">
        <f>I12+I13+I14+I15+I16+I18</f>
        <v>8207.7</v>
      </c>
      <c r="J11" s="21">
        <f aca="true" t="shared" si="0" ref="J11:J52">I11/H11*100</f>
        <v>93.12856705206904</v>
      </c>
      <c r="K11" s="21"/>
      <c r="L11" s="21"/>
      <c r="M11" s="21"/>
    </row>
    <row r="12" spans="2:13" s="13" customFormat="1" ht="45">
      <c r="B12" s="16"/>
      <c r="C12" s="14" t="s">
        <v>32</v>
      </c>
      <c r="D12" s="24" t="s">
        <v>33</v>
      </c>
      <c r="E12" s="24" t="s">
        <v>34</v>
      </c>
      <c r="F12" s="24" t="s">
        <v>35</v>
      </c>
      <c r="G12" s="24" t="s">
        <v>36</v>
      </c>
      <c r="H12" s="22"/>
      <c r="I12" s="22"/>
      <c r="J12" s="21"/>
      <c r="K12" s="22"/>
      <c r="L12" s="22"/>
      <c r="M12" s="22"/>
    </row>
    <row r="13" spans="2:13" s="13" customFormat="1" ht="45">
      <c r="B13" s="16"/>
      <c r="C13" s="14" t="s">
        <v>32</v>
      </c>
      <c r="D13" s="24" t="s">
        <v>33</v>
      </c>
      <c r="E13" s="24" t="s">
        <v>37</v>
      </c>
      <c r="F13" s="24" t="s">
        <v>35</v>
      </c>
      <c r="G13" s="24" t="s">
        <v>36</v>
      </c>
      <c r="H13" s="22">
        <v>3932</v>
      </c>
      <c r="I13" s="22">
        <v>3932</v>
      </c>
      <c r="J13" s="21">
        <f t="shared" si="0"/>
        <v>100</v>
      </c>
      <c r="K13" s="22"/>
      <c r="L13" s="22"/>
      <c r="M13" s="22"/>
    </row>
    <row r="14" spans="2:13" s="13" customFormat="1" ht="30">
      <c r="B14" s="16"/>
      <c r="C14" s="14" t="s">
        <v>38</v>
      </c>
      <c r="D14" s="24" t="s">
        <v>39</v>
      </c>
      <c r="E14" s="24" t="s">
        <v>40</v>
      </c>
      <c r="F14" s="24" t="s">
        <v>41</v>
      </c>
      <c r="G14" s="24" t="s">
        <v>36</v>
      </c>
      <c r="H14" s="22">
        <v>2467.8</v>
      </c>
      <c r="I14" s="22">
        <v>2458.9</v>
      </c>
      <c r="J14" s="21">
        <f t="shared" si="0"/>
        <v>99.63935489099602</v>
      </c>
      <c r="K14" s="22"/>
      <c r="L14" s="22"/>
      <c r="M14" s="22"/>
    </row>
    <row r="15" spans="2:13" s="13" customFormat="1" ht="30">
      <c r="B15" s="16"/>
      <c r="C15" s="14" t="s">
        <v>38</v>
      </c>
      <c r="D15" s="24" t="s">
        <v>39</v>
      </c>
      <c r="E15" s="24" t="s">
        <v>40</v>
      </c>
      <c r="F15" s="24" t="s">
        <v>42</v>
      </c>
      <c r="G15" s="24" t="s">
        <v>36</v>
      </c>
      <c r="H15" s="22">
        <v>926.5</v>
      </c>
      <c r="I15" s="22">
        <v>926.5</v>
      </c>
      <c r="J15" s="21">
        <f t="shared" si="0"/>
        <v>100</v>
      </c>
      <c r="K15" s="22"/>
      <c r="L15" s="22"/>
      <c r="M15" s="22"/>
    </row>
    <row r="16" spans="2:13" s="13" customFormat="1" ht="30">
      <c r="B16" s="16"/>
      <c r="C16" s="14" t="s">
        <v>43</v>
      </c>
      <c r="D16" s="24" t="s">
        <v>39</v>
      </c>
      <c r="E16" s="24" t="s">
        <v>44</v>
      </c>
      <c r="F16" s="24" t="s">
        <v>45</v>
      </c>
      <c r="G16" s="24" t="s">
        <v>36</v>
      </c>
      <c r="H16" s="22">
        <v>781.7</v>
      </c>
      <c r="I16" s="22">
        <v>693.8</v>
      </c>
      <c r="J16" s="21">
        <f t="shared" si="0"/>
        <v>88.75527696047075</v>
      </c>
      <c r="K16" s="22"/>
      <c r="L16" s="22"/>
      <c r="M16" s="22"/>
    </row>
    <row r="17" spans="2:13" s="13" customFormat="1" ht="30">
      <c r="B17" s="16"/>
      <c r="C17" s="14" t="s">
        <v>93</v>
      </c>
      <c r="D17" s="24" t="s">
        <v>39</v>
      </c>
      <c r="E17" s="24" t="s">
        <v>46</v>
      </c>
      <c r="F17" s="24" t="s">
        <v>41</v>
      </c>
      <c r="G17" s="24" t="s">
        <v>36</v>
      </c>
      <c r="H17" s="22">
        <v>508.8</v>
      </c>
      <c r="I17" s="22">
        <v>508.8</v>
      </c>
      <c r="J17" s="21">
        <f t="shared" si="0"/>
        <v>100</v>
      </c>
      <c r="K17" s="22"/>
      <c r="L17" s="22"/>
      <c r="M17" s="22"/>
    </row>
    <row r="18" spans="2:13" s="13" customFormat="1" ht="30">
      <c r="B18" s="16"/>
      <c r="C18" s="14" t="s">
        <v>93</v>
      </c>
      <c r="D18" s="24" t="s">
        <v>39</v>
      </c>
      <c r="E18" s="24" t="s">
        <v>46</v>
      </c>
      <c r="F18" s="24" t="s">
        <v>42</v>
      </c>
      <c r="G18" s="24" t="s">
        <v>36</v>
      </c>
      <c r="H18" s="22">
        <v>196.5</v>
      </c>
      <c r="I18" s="22">
        <v>196.5</v>
      </c>
      <c r="J18" s="21">
        <f t="shared" si="0"/>
        <v>100</v>
      </c>
      <c r="K18" s="22"/>
      <c r="L18" s="22"/>
      <c r="M18" s="22"/>
    </row>
    <row r="19" spans="2:13" s="3" customFormat="1" ht="31.5">
      <c r="B19" s="8" t="s">
        <v>13</v>
      </c>
      <c r="C19" s="9" t="s">
        <v>14</v>
      </c>
      <c r="D19" s="12"/>
      <c r="E19" s="12"/>
      <c r="F19" s="12"/>
      <c r="G19" s="12"/>
      <c r="H19" s="21">
        <f>H20+H21+H22+H23+H24+H25</f>
        <v>17428.8</v>
      </c>
      <c r="I19" s="21">
        <f>I20+I21+I22+I24+I25</f>
        <v>13191.600000000002</v>
      </c>
      <c r="J19" s="21">
        <f t="shared" si="0"/>
        <v>75.68851556045169</v>
      </c>
      <c r="K19" s="21"/>
      <c r="L19" s="21"/>
      <c r="M19" s="21"/>
    </row>
    <row r="20" spans="2:13" s="13" customFormat="1" ht="60">
      <c r="B20" s="16"/>
      <c r="C20" s="14" t="s">
        <v>47</v>
      </c>
      <c r="D20" s="24" t="s">
        <v>48</v>
      </c>
      <c r="E20" s="24" t="s">
        <v>49</v>
      </c>
      <c r="F20" s="24" t="s">
        <v>50</v>
      </c>
      <c r="G20" s="24" t="s">
        <v>36</v>
      </c>
      <c r="H20" s="22">
        <v>219.4</v>
      </c>
      <c r="I20" s="22"/>
      <c r="J20" s="21">
        <f t="shared" si="0"/>
        <v>0</v>
      </c>
      <c r="K20" s="22"/>
      <c r="L20" s="22"/>
      <c r="M20" s="22"/>
    </row>
    <row r="21" spans="2:13" s="13" customFormat="1" ht="60">
      <c r="B21" s="16"/>
      <c r="C21" s="14" t="s">
        <v>83</v>
      </c>
      <c r="D21" s="24" t="s">
        <v>51</v>
      </c>
      <c r="E21" s="24" t="s">
        <v>52</v>
      </c>
      <c r="F21" s="24" t="s">
        <v>53</v>
      </c>
      <c r="G21" s="24" t="s">
        <v>36</v>
      </c>
      <c r="H21" s="22">
        <v>10428.1</v>
      </c>
      <c r="I21" s="22">
        <v>10402.5</v>
      </c>
      <c r="J21" s="21">
        <f t="shared" si="0"/>
        <v>99.75450945042721</v>
      </c>
      <c r="K21" s="22"/>
      <c r="L21" s="22"/>
      <c r="M21" s="22"/>
    </row>
    <row r="22" spans="2:13" s="13" customFormat="1" ht="60">
      <c r="B22" s="16"/>
      <c r="C22" s="14" t="s">
        <v>94</v>
      </c>
      <c r="D22" s="24" t="s">
        <v>51</v>
      </c>
      <c r="E22" s="24" t="s">
        <v>95</v>
      </c>
      <c r="F22" s="24" t="s">
        <v>53</v>
      </c>
      <c r="G22" s="24" t="s">
        <v>36</v>
      </c>
      <c r="H22" s="22">
        <v>2128.6</v>
      </c>
      <c r="I22" s="22">
        <v>2123.2</v>
      </c>
      <c r="J22" s="21">
        <f t="shared" si="0"/>
        <v>99.74631213003852</v>
      </c>
      <c r="K22" s="22"/>
      <c r="L22" s="22"/>
      <c r="M22" s="22"/>
    </row>
    <row r="23" spans="2:13" s="13" customFormat="1" ht="63.75" customHeight="1">
      <c r="B23" s="16"/>
      <c r="C23" s="14" t="s">
        <v>96</v>
      </c>
      <c r="D23" s="24" t="s">
        <v>51</v>
      </c>
      <c r="E23" s="24" t="s">
        <v>97</v>
      </c>
      <c r="F23" s="24" t="s">
        <v>53</v>
      </c>
      <c r="G23" s="24" t="s">
        <v>36</v>
      </c>
      <c r="H23" s="22">
        <v>3204.9</v>
      </c>
      <c r="I23" s="22">
        <v>417.6</v>
      </c>
      <c r="J23" s="21">
        <f t="shared" si="0"/>
        <v>13.030047739399045</v>
      </c>
      <c r="K23" s="22"/>
      <c r="L23" s="22"/>
      <c r="M23" s="22"/>
    </row>
    <row r="24" spans="2:13" s="13" customFormat="1" ht="45">
      <c r="B24" s="16"/>
      <c r="C24" s="14" t="s">
        <v>89</v>
      </c>
      <c r="D24" s="24" t="s">
        <v>55</v>
      </c>
      <c r="E24" s="24" t="s">
        <v>90</v>
      </c>
      <c r="F24" s="24" t="s">
        <v>57</v>
      </c>
      <c r="G24" s="24" t="s">
        <v>36</v>
      </c>
      <c r="H24" s="22">
        <v>4.2</v>
      </c>
      <c r="I24" s="22">
        <v>4.2</v>
      </c>
      <c r="J24" s="21">
        <f t="shared" si="0"/>
        <v>100</v>
      </c>
      <c r="K24" s="22"/>
      <c r="L24" s="22"/>
      <c r="M24" s="22"/>
    </row>
    <row r="25" spans="2:13" s="13" customFormat="1" ht="30">
      <c r="B25" s="16"/>
      <c r="C25" s="14" t="s">
        <v>91</v>
      </c>
      <c r="D25" s="24" t="s">
        <v>39</v>
      </c>
      <c r="E25" s="24" t="s">
        <v>92</v>
      </c>
      <c r="F25" s="24" t="s">
        <v>45</v>
      </c>
      <c r="G25" s="24" t="s">
        <v>36</v>
      </c>
      <c r="H25" s="22">
        <v>1443.6</v>
      </c>
      <c r="I25" s="22">
        <v>661.7</v>
      </c>
      <c r="J25" s="21">
        <f t="shared" si="0"/>
        <v>45.83679689664727</v>
      </c>
      <c r="K25" s="22"/>
      <c r="L25" s="22"/>
      <c r="M25" s="22"/>
    </row>
    <row r="26" spans="2:13" s="3" customFormat="1" ht="31.5">
      <c r="B26" s="8" t="s">
        <v>15</v>
      </c>
      <c r="C26" s="9" t="s">
        <v>16</v>
      </c>
      <c r="D26" s="18"/>
      <c r="E26" s="18"/>
      <c r="F26" s="18"/>
      <c r="G26" s="12"/>
      <c r="H26" s="21">
        <f>H27+H28+H29+H30+H31+H32+H33+H34+H35+H36+H37+H38+H39+H40+H41+H42+H43+H44+H45+H46+H47+H48+H49+H50+H51</f>
        <v>3848.3</v>
      </c>
      <c r="I26" s="21">
        <f>I27+I28+I29+I30+I31+I32+I33+I34+I36+I38+I39+I40+I41+I42+I43+I44+I45+I46+I47+I48+I49+I50+I51+I35</f>
        <v>3656.8</v>
      </c>
      <c r="J26" s="21">
        <f t="shared" si="0"/>
        <v>95.02377673258322</v>
      </c>
      <c r="K26" s="21"/>
      <c r="L26" s="21"/>
      <c r="M26" s="21"/>
    </row>
    <row r="27" spans="2:13" s="13" customFormat="1" ht="45">
      <c r="B27" s="16"/>
      <c r="C27" s="14" t="s">
        <v>54</v>
      </c>
      <c r="D27" s="24" t="s">
        <v>55</v>
      </c>
      <c r="E27" s="24" t="s">
        <v>100</v>
      </c>
      <c r="F27" s="24" t="s">
        <v>57</v>
      </c>
      <c r="G27" s="24" t="s">
        <v>36</v>
      </c>
      <c r="H27" s="22">
        <v>100</v>
      </c>
      <c r="I27" s="22">
        <v>99.8</v>
      </c>
      <c r="J27" s="21">
        <f t="shared" si="0"/>
        <v>99.8</v>
      </c>
      <c r="K27" s="22"/>
      <c r="L27" s="22"/>
      <c r="M27" s="22"/>
    </row>
    <row r="28" spans="2:13" s="13" customFormat="1" ht="45">
      <c r="B28" s="16"/>
      <c r="C28" s="14" t="s">
        <v>58</v>
      </c>
      <c r="D28" s="24" t="s">
        <v>59</v>
      </c>
      <c r="E28" s="24" t="s">
        <v>101</v>
      </c>
      <c r="F28" s="24" t="s">
        <v>57</v>
      </c>
      <c r="G28" s="24" t="s">
        <v>36</v>
      </c>
      <c r="H28" s="22">
        <v>975.5</v>
      </c>
      <c r="I28" s="22">
        <v>962.6</v>
      </c>
      <c r="J28" s="21">
        <f t="shared" si="0"/>
        <v>98.6776012301384</v>
      </c>
      <c r="K28" s="22"/>
      <c r="L28" s="22"/>
      <c r="M28" s="22"/>
    </row>
    <row r="29" spans="2:13" s="13" customFormat="1" ht="45">
      <c r="B29" s="16"/>
      <c r="C29" s="14" t="s">
        <v>60</v>
      </c>
      <c r="D29" s="24" t="s">
        <v>48</v>
      </c>
      <c r="E29" s="24" t="s">
        <v>102</v>
      </c>
      <c r="F29" s="24" t="s">
        <v>50</v>
      </c>
      <c r="G29" s="24" t="s">
        <v>36</v>
      </c>
      <c r="H29" s="22">
        <v>6.6</v>
      </c>
      <c r="I29" s="22"/>
      <c r="J29" s="21">
        <f t="shared" si="0"/>
        <v>0</v>
      </c>
      <c r="K29" s="22"/>
      <c r="L29" s="22"/>
      <c r="M29" s="22"/>
    </row>
    <row r="30" spans="2:13" s="13" customFormat="1" ht="45">
      <c r="B30" s="16"/>
      <c r="C30" s="14" t="s">
        <v>61</v>
      </c>
      <c r="D30" s="24" t="s">
        <v>51</v>
      </c>
      <c r="E30" s="24" t="s">
        <v>103</v>
      </c>
      <c r="F30" s="24" t="s">
        <v>57</v>
      </c>
      <c r="G30" s="24" t="s">
        <v>36</v>
      </c>
      <c r="H30" s="22">
        <v>70</v>
      </c>
      <c r="I30" s="22">
        <v>68.5</v>
      </c>
      <c r="J30" s="21">
        <f t="shared" si="0"/>
        <v>97.85714285714285</v>
      </c>
      <c r="K30" s="22"/>
      <c r="L30" s="22"/>
      <c r="M30" s="22"/>
    </row>
    <row r="31" spans="2:13" s="13" customFormat="1" ht="45">
      <c r="B31" s="16"/>
      <c r="C31" s="14" t="s">
        <v>62</v>
      </c>
      <c r="D31" s="24" t="s">
        <v>63</v>
      </c>
      <c r="E31" s="24" t="s">
        <v>56</v>
      </c>
      <c r="F31" s="24" t="s">
        <v>50</v>
      </c>
      <c r="G31" s="24" t="s">
        <v>36</v>
      </c>
      <c r="H31" s="22"/>
      <c r="I31" s="22"/>
      <c r="J31" s="21" t="e">
        <f t="shared" si="0"/>
        <v>#DIV/0!</v>
      </c>
      <c r="K31" s="22"/>
      <c r="L31" s="22"/>
      <c r="M31" s="22"/>
    </row>
    <row r="32" spans="2:13" s="13" customFormat="1" ht="45">
      <c r="B32" s="16"/>
      <c r="C32" s="14" t="s">
        <v>62</v>
      </c>
      <c r="D32" s="24" t="s">
        <v>63</v>
      </c>
      <c r="E32" s="24" t="s">
        <v>56</v>
      </c>
      <c r="F32" s="24" t="s">
        <v>57</v>
      </c>
      <c r="G32" s="24" t="s">
        <v>36</v>
      </c>
      <c r="H32" s="22"/>
      <c r="I32" s="22"/>
      <c r="J32" s="21" t="e">
        <f t="shared" si="0"/>
        <v>#DIV/0!</v>
      </c>
      <c r="K32" s="22"/>
      <c r="L32" s="22"/>
      <c r="M32" s="22"/>
    </row>
    <row r="33" spans="2:13" s="13" customFormat="1" ht="45">
      <c r="B33" s="16"/>
      <c r="C33" s="14" t="s">
        <v>82</v>
      </c>
      <c r="D33" s="24" t="s">
        <v>64</v>
      </c>
      <c r="E33" s="24" t="s">
        <v>104</v>
      </c>
      <c r="F33" s="24" t="s">
        <v>57</v>
      </c>
      <c r="G33" s="24" t="s">
        <v>36</v>
      </c>
      <c r="H33" s="22">
        <v>83.2</v>
      </c>
      <c r="I33" s="22">
        <v>82.4</v>
      </c>
      <c r="J33" s="21">
        <f t="shared" si="0"/>
        <v>99.03846153846155</v>
      </c>
      <c r="K33" s="22"/>
      <c r="L33" s="22"/>
      <c r="M33" s="22"/>
    </row>
    <row r="34" spans="2:13" s="13" customFormat="1" ht="60">
      <c r="B34" s="16"/>
      <c r="C34" s="14" t="s">
        <v>87</v>
      </c>
      <c r="D34" s="24" t="s">
        <v>64</v>
      </c>
      <c r="E34" s="24" t="s">
        <v>105</v>
      </c>
      <c r="F34" s="24" t="s">
        <v>57</v>
      </c>
      <c r="G34" s="24" t="s">
        <v>36</v>
      </c>
      <c r="H34" s="22">
        <v>322.7</v>
      </c>
      <c r="I34" s="22">
        <v>322.7</v>
      </c>
      <c r="J34" s="21">
        <f t="shared" si="0"/>
        <v>100</v>
      </c>
      <c r="K34" s="22"/>
      <c r="L34" s="22"/>
      <c r="M34" s="22"/>
    </row>
    <row r="35" spans="2:13" s="13" customFormat="1" ht="60">
      <c r="B35" s="16"/>
      <c r="C35" s="14" t="s">
        <v>88</v>
      </c>
      <c r="D35" s="24" t="s">
        <v>64</v>
      </c>
      <c r="E35" s="24" t="s">
        <v>56</v>
      </c>
      <c r="F35" s="24" t="s">
        <v>57</v>
      </c>
      <c r="G35" s="24" t="s">
        <v>36</v>
      </c>
      <c r="H35" s="22"/>
      <c r="I35" s="22"/>
      <c r="J35" s="21" t="e">
        <f t="shared" si="0"/>
        <v>#DIV/0!</v>
      </c>
      <c r="K35" s="22"/>
      <c r="L35" s="22"/>
      <c r="M35" s="22"/>
    </row>
    <row r="36" spans="2:13" s="13" customFormat="1" ht="45">
      <c r="B36" s="16"/>
      <c r="C36" s="14" t="s">
        <v>81</v>
      </c>
      <c r="D36" s="24" t="s">
        <v>64</v>
      </c>
      <c r="E36" s="24" t="s">
        <v>106</v>
      </c>
      <c r="F36" s="24" t="s">
        <v>57</v>
      </c>
      <c r="G36" s="24" t="s">
        <v>36</v>
      </c>
      <c r="H36" s="22">
        <v>74.9</v>
      </c>
      <c r="I36" s="22"/>
      <c r="J36" s="21">
        <f t="shared" si="0"/>
        <v>0</v>
      </c>
      <c r="K36" s="22"/>
      <c r="L36" s="22"/>
      <c r="M36" s="22"/>
    </row>
    <row r="37" spans="2:13" s="13" customFormat="1" ht="24.75" customHeight="1">
      <c r="B37" s="16"/>
      <c r="C37" s="14"/>
      <c r="D37" s="24" t="s">
        <v>64</v>
      </c>
      <c r="E37" s="24" t="s">
        <v>106</v>
      </c>
      <c r="F37" s="24" t="s">
        <v>35</v>
      </c>
      <c r="G37" s="24" t="s">
        <v>36</v>
      </c>
      <c r="H37" s="22">
        <v>71.1</v>
      </c>
      <c r="I37" s="22">
        <v>51.1</v>
      </c>
      <c r="J37" s="21">
        <f t="shared" si="0"/>
        <v>71.87060478199719</v>
      </c>
      <c r="K37" s="22"/>
      <c r="L37" s="22"/>
      <c r="M37" s="22"/>
    </row>
    <row r="38" spans="2:13" s="13" customFormat="1" ht="45">
      <c r="B38" s="16"/>
      <c r="C38" s="14" t="s">
        <v>65</v>
      </c>
      <c r="D38" s="24" t="s">
        <v>66</v>
      </c>
      <c r="E38" s="24" t="s">
        <v>107</v>
      </c>
      <c r="F38" s="24" t="s">
        <v>57</v>
      </c>
      <c r="G38" s="24" t="s">
        <v>36</v>
      </c>
      <c r="H38" s="22">
        <v>33</v>
      </c>
      <c r="I38" s="22">
        <v>19.4</v>
      </c>
      <c r="J38" s="21">
        <f t="shared" si="0"/>
        <v>58.78787878787879</v>
      </c>
      <c r="K38" s="22"/>
      <c r="L38" s="22"/>
      <c r="M38" s="22"/>
    </row>
    <row r="39" spans="2:13" s="13" customFormat="1" ht="30">
      <c r="B39" s="16"/>
      <c r="C39" s="14" t="s">
        <v>67</v>
      </c>
      <c r="D39" s="24" t="s">
        <v>68</v>
      </c>
      <c r="E39" s="24" t="s">
        <v>108</v>
      </c>
      <c r="F39" s="24" t="s">
        <v>57</v>
      </c>
      <c r="G39" s="24" t="s">
        <v>36</v>
      </c>
      <c r="H39" s="22">
        <v>10</v>
      </c>
      <c r="I39" s="22">
        <v>6.6</v>
      </c>
      <c r="J39" s="21">
        <f t="shared" si="0"/>
        <v>65.99999999999999</v>
      </c>
      <c r="K39" s="22"/>
      <c r="L39" s="22"/>
      <c r="M39" s="22"/>
    </row>
    <row r="40" spans="2:13" s="13" customFormat="1" ht="30">
      <c r="B40" s="16"/>
      <c r="C40" s="14" t="s">
        <v>84</v>
      </c>
      <c r="D40" s="24" t="s">
        <v>69</v>
      </c>
      <c r="E40" s="24" t="s">
        <v>109</v>
      </c>
      <c r="F40" s="24" t="s">
        <v>70</v>
      </c>
      <c r="G40" s="24" t="s">
        <v>36</v>
      </c>
      <c r="H40" s="22">
        <v>644</v>
      </c>
      <c r="I40" s="22">
        <v>637.5</v>
      </c>
      <c r="J40" s="21">
        <f t="shared" si="0"/>
        <v>98.99068322981367</v>
      </c>
      <c r="K40" s="22"/>
      <c r="L40" s="22"/>
      <c r="M40" s="22"/>
    </row>
    <row r="41" spans="2:13" s="13" customFormat="1" ht="30">
      <c r="B41" s="16"/>
      <c r="C41" s="14" t="s">
        <v>85</v>
      </c>
      <c r="D41" s="24" t="s">
        <v>69</v>
      </c>
      <c r="E41" s="24" t="s">
        <v>109</v>
      </c>
      <c r="F41" s="24" t="s">
        <v>86</v>
      </c>
      <c r="G41" s="24" t="s">
        <v>36</v>
      </c>
      <c r="H41" s="22">
        <v>50</v>
      </c>
      <c r="I41" s="22">
        <v>50</v>
      </c>
      <c r="J41" s="21">
        <f t="shared" si="0"/>
        <v>100</v>
      </c>
      <c r="K41" s="22"/>
      <c r="L41" s="22"/>
      <c r="M41" s="22"/>
    </row>
    <row r="42" spans="2:13" s="13" customFormat="1" ht="60">
      <c r="B42" s="16"/>
      <c r="C42" s="14" t="s">
        <v>71</v>
      </c>
      <c r="D42" s="24" t="s">
        <v>72</v>
      </c>
      <c r="E42" s="24" t="s">
        <v>56</v>
      </c>
      <c r="F42" s="24" t="s">
        <v>57</v>
      </c>
      <c r="G42" s="24" t="s">
        <v>36</v>
      </c>
      <c r="H42" s="22"/>
      <c r="I42" s="22"/>
      <c r="J42" s="21"/>
      <c r="K42" s="22"/>
      <c r="L42" s="22"/>
      <c r="M42" s="22"/>
    </row>
    <row r="43" spans="2:13" s="13" customFormat="1" ht="45">
      <c r="B43" s="16"/>
      <c r="C43" s="14" t="s">
        <v>73</v>
      </c>
      <c r="D43" s="24" t="s">
        <v>74</v>
      </c>
      <c r="E43" s="24" t="s">
        <v>56</v>
      </c>
      <c r="F43" s="24" t="s">
        <v>35</v>
      </c>
      <c r="G43" s="24" t="s">
        <v>36</v>
      </c>
      <c r="H43" s="22"/>
      <c r="I43" s="22"/>
      <c r="J43" s="21"/>
      <c r="K43" s="22"/>
      <c r="L43" s="22"/>
      <c r="M43" s="22"/>
    </row>
    <row r="44" spans="2:13" s="13" customFormat="1" ht="30">
      <c r="B44" s="16"/>
      <c r="C44" s="14" t="s">
        <v>75</v>
      </c>
      <c r="D44" s="24" t="s">
        <v>39</v>
      </c>
      <c r="E44" s="24" t="s">
        <v>56</v>
      </c>
      <c r="F44" s="24" t="s">
        <v>57</v>
      </c>
      <c r="G44" s="24" t="s">
        <v>36</v>
      </c>
      <c r="H44" s="22"/>
      <c r="I44" s="22"/>
      <c r="J44" s="21" t="e">
        <f t="shared" si="0"/>
        <v>#DIV/0!</v>
      </c>
      <c r="K44" s="22"/>
      <c r="L44" s="22"/>
      <c r="M44" s="22"/>
    </row>
    <row r="45" spans="2:13" s="13" customFormat="1" ht="45">
      <c r="B45" s="16"/>
      <c r="C45" s="14" t="s">
        <v>98</v>
      </c>
      <c r="D45" s="24" t="s">
        <v>76</v>
      </c>
      <c r="E45" s="24" t="s">
        <v>110</v>
      </c>
      <c r="F45" s="24" t="s">
        <v>77</v>
      </c>
      <c r="G45" s="24" t="s">
        <v>36</v>
      </c>
      <c r="H45" s="22">
        <v>228.1</v>
      </c>
      <c r="I45" s="22">
        <v>228.1</v>
      </c>
      <c r="J45" s="21">
        <f t="shared" si="0"/>
        <v>100</v>
      </c>
      <c r="K45" s="22"/>
      <c r="L45" s="22"/>
      <c r="M45" s="22"/>
    </row>
    <row r="46" spans="2:13" s="13" customFormat="1" ht="45">
      <c r="B46" s="16"/>
      <c r="C46" s="14" t="s">
        <v>78</v>
      </c>
      <c r="D46" s="24" t="s">
        <v>76</v>
      </c>
      <c r="E46" s="24" t="s">
        <v>56</v>
      </c>
      <c r="F46" s="24" t="s">
        <v>79</v>
      </c>
      <c r="G46" s="24" t="s">
        <v>36</v>
      </c>
      <c r="H46" s="22"/>
      <c r="I46" s="22"/>
      <c r="J46" s="21"/>
      <c r="K46" s="22"/>
      <c r="L46" s="22"/>
      <c r="M46" s="22"/>
    </row>
    <row r="47" spans="2:13" s="13" customFormat="1" ht="45">
      <c r="B47" s="16"/>
      <c r="C47" s="14" t="s">
        <v>78</v>
      </c>
      <c r="D47" s="24" t="s">
        <v>76</v>
      </c>
      <c r="E47" s="24" t="s">
        <v>56</v>
      </c>
      <c r="F47" s="24" t="s">
        <v>57</v>
      </c>
      <c r="G47" s="24" t="s">
        <v>36</v>
      </c>
      <c r="H47" s="22"/>
      <c r="I47" s="22"/>
      <c r="J47" s="21" t="e">
        <f t="shared" si="0"/>
        <v>#DIV/0!</v>
      </c>
      <c r="K47" s="22"/>
      <c r="L47" s="22"/>
      <c r="M47" s="22"/>
    </row>
    <row r="48" spans="2:13" s="13" customFormat="1" ht="45">
      <c r="B48" s="16"/>
      <c r="C48" s="14" t="s">
        <v>98</v>
      </c>
      <c r="D48" s="24" t="s">
        <v>80</v>
      </c>
      <c r="E48" s="24" t="s">
        <v>110</v>
      </c>
      <c r="F48" s="24" t="s">
        <v>35</v>
      </c>
      <c r="G48" s="24" t="s">
        <v>36</v>
      </c>
      <c r="H48" s="22">
        <v>1172.2</v>
      </c>
      <c r="I48" s="22">
        <v>1172.2</v>
      </c>
      <c r="J48" s="21">
        <f t="shared" si="0"/>
        <v>100</v>
      </c>
      <c r="K48" s="22"/>
      <c r="L48" s="22"/>
      <c r="M48" s="22"/>
    </row>
    <row r="49" spans="2:13" s="13" customFormat="1" ht="45">
      <c r="B49" s="16"/>
      <c r="C49" s="14" t="s">
        <v>98</v>
      </c>
      <c r="D49" s="24" t="s">
        <v>80</v>
      </c>
      <c r="E49" s="24" t="s">
        <v>110</v>
      </c>
      <c r="F49" s="24" t="s">
        <v>77</v>
      </c>
      <c r="G49" s="24" t="s">
        <v>36</v>
      </c>
      <c r="H49" s="22">
        <v>7</v>
      </c>
      <c r="I49" s="22">
        <v>7</v>
      </c>
      <c r="J49" s="21">
        <f t="shared" si="0"/>
        <v>100</v>
      </c>
      <c r="K49" s="22"/>
      <c r="L49" s="22"/>
      <c r="M49" s="22"/>
    </row>
    <row r="50" spans="2:13" s="13" customFormat="1" ht="45">
      <c r="B50" s="16"/>
      <c r="C50" s="14" t="s">
        <v>78</v>
      </c>
      <c r="D50" s="24" t="s">
        <v>80</v>
      </c>
      <c r="E50" s="24" t="s">
        <v>56</v>
      </c>
      <c r="F50" s="24" t="s">
        <v>79</v>
      </c>
      <c r="G50" s="24" t="s">
        <v>36</v>
      </c>
      <c r="H50" s="22"/>
      <c r="I50" s="22"/>
      <c r="J50" s="21"/>
      <c r="K50" s="22"/>
      <c r="L50" s="22"/>
      <c r="M50" s="22"/>
    </row>
    <row r="51" spans="2:13" s="13" customFormat="1" ht="45">
      <c r="B51" s="16"/>
      <c r="C51" s="14" t="s">
        <v>78</v>
      </c>
      <c r="D51" s="24" t="s">
        <v>80</v>
      </c>
      <c r="E51" s="24" t="s">
        <v>56</v>
      </c>
      <c r="F51" s="24" t="s">
        <v>57</v>
      </c>
      <c r="G51" s="24" t="s">
        <v>36</v>
      </c>
      <c r="H51" s="22"/>
      <c r="I51" s="22"/>
      <c r="J51" s="21" t="e">
        <f t="shared" si="0"/>
        <v>#DIV/0!</v>
      </c>
      <c r="K51" s="22"/>
      <c r="L51" s="22"/>
      <c r="M51" s="22"/>
    </row>
    <row r="52" spans="2:13" s="13" customFormat="1" ht="43.5" customHeight="1">
      <c r="B52" s="16"/>
      <c r="C52" s="25" t="s">
        <v>111</v>
      </c>
      <c r="D52" s="24"/>
      <c r="E52" s="24"/>
      <c r="F52" s="24"/>
      <c r="G52" s="24"/>
      <c r="H52" s="22">
        <f>H26+H19+H13+H17+H18</f>
        <v>25914.399999999998</v>
      </c>
      <c r="I52" s="22">
        <f>I26+I19+I13+I17+I18</f>
        <v>21485.7</v>
      </c>
      <c r="J52" s="21">
        <f t="shared" si="0"/>
        <v>82.91027382459174</v>
      </c>
      <c r="K52" s="22"/>
      <c r="L52" s="22"/>
      <c r="M52" s="22"/>
    </row>
    <row r="55" spans="3:7" ht="31.5">
      <c r="C55" s="2" t="s">
        <v>112</v>
      </c>
      <c r="F55" s="26" t="s">
        <v>113</v>
      </c>
      <c r="G55" s="26"/>
    </row>
    <row r="57" spans="3:7" ht="15.75">
      <c r="C57" s="2" t="s">
        <v>114</v>
      </c>
      <c r="F57" s="26" t="s">
        <v>115</v>
      </c>
      <c r="G57" s="26"/>
    </row>
  </sheetData>
  <sheetProtection/>
  <mergeCells count="11">
    <mergeCell ref="L3:M3"/>
    <mergeCell ref="F55:G55"/>
    <mergeCell ref="F57:G57"/>
    <mergeCell ref="L1:M1"/>
    <mergeCell ref="B4:M4"/>
    <mergeCell ref="B6:B7"/>
    <mergeCell ref="C6:C7"/>
    <mergeCell ref="D6:G6"/>
    <mergeCell ref="H6:J6"/>
    <mergeCell ref="K6:M6"/>
    <mergeCell ref="L2:M2"/>
  </mergeCells>
  <printOptions/>
  <pageMargins left="0.7086614173228347" right="0.7086614173228347" top="0.9448818897637796" bottom="0.35433070866141736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</dc:creator>
  <cp:keywords/>
  <dc:description/>
  <cp:lastModifiedBy>Пользователь</cp:lastModifiedBy>
  <cp:lastPrinted>2013-02-15T10:49:17Z</cp:lastPrinted>
  <dcterms:created xsi:type="dcterms:W3CDTF">2011-01-27T07:04:12Z</dcterms:created>
  <dcterms:modified xsi:type="dcterms:W3CDTF">2013-02-18T07:35:09Z</dcterms:modified>
  <cp:category/>
  <cp:version/>
  <cp:contentType/>
  <cp:contentStatus/>
</cp:coreProperties>
</file>