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2105" windowHeight="8655" tabRatio="469" activeTab="0"/>
  </bookViews>
  <sheets>
    <sheet name="Свод" sheetId="1" r:id="rId1"/>
    <sheet name="Лист1" sheetId="2" r:id="rId2"/>
    <sheet name="Лист2" sheetId="3" r:id="rId3"/>
  </sheets>
  <definedNames>
    <definedName name="А2">#REF!</definedName>
    <definedName name="_xlnm.Print_Area" localSheetId="0">'Свод'!$A$1:$AL$165</definedName>
  </definedNames>
  <calcPr fullCalcOnLoad="1"/>
</workbook>
</file>

<file path=xl/sharedStrings.xml><?xml version="1.0" encoding="utf-8"?>
<sst xmlns="http://schemas.openxmlformats.org/spreadsheetml/2006/main" count="209" uniqueCount="136">
  <si>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</si>
  <si>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</si>
  <si>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</si>
  <si>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</si>
  <si>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</si>
  <si>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Протравлено семян, факт, тонн</t>
  </si>
  <si>
    <t>Заложено картофеля,тонн</t>
  </si>
  <si>
    <t>% к закладке</t>
  </si>
  <si>
    <t>% к засыпке</t>
  </si>
  <si>
    <t xml:space="preserve"> </t>
  </si>
  <si>
    <t>План навешивания хмеля, га</t>
  </si>
  <si>
    <t>Скошено многолетних трав, га</t>
  </si>
  <si>
    <t>ВТМ</t>
  </si>
  <si>
    <t xml:space="preserve">         план  </t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</si>
  <si>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</si>
  <si>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</si>
  <si>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</si>
  <si>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</si>
  <si>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</si>
  <si>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</si>
  <si>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</si>
  <si>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</si>
  <si>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</si>
  <si>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</si>
  <si>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</si>
  <si>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</si>
  <si>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</si>
  <si>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</si>
  <si>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</si>
  <si>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</si>
  <si>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</si>
  <si>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</si>
  <si>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</si>
  <si>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</si>
  <si>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</si>
  <si>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</si>
  <si>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</si>
  <si>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</si>
  <si>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</si>
  <si>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</si>
  <si>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</si>
  <si>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</si>
  <si>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</si>
  <si>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</si>
  <si>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</si>
  <si>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</si>
  <si>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</si>
  <si>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</si>
  <si>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</si>
  <si>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</si>
  <si>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</si>
  <si>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</si>
  <si>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</si>
  <si>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</si>
  <si>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</si>
  <si>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</si>
  <si>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</si>
  <si>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</si>
  <si>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>Яровизация картофеля, тонн</t>
  </si>
  <si>
    <t>Заготовка, тонн: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</si>
  <si>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</si>
  <si>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</si>
  <si>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</si>
  <si>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</si>
  <si>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</si>
  <si>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</si>
  <si>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</si>
  <si>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</si>
  <si>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</si>
  <si>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</si>
  <si>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</si>
  <si>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Всего кормов без зеленых кормов план, тонн к. ед.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</si>
  <si>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</si>
  <si>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</si>
  <si>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</si>
  <si>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</si>
  <si>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</si>
  <si>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</si>
  <si>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</si>
  <si>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в12,5раз</t>
  </si>
  <si>
    <t>Факт. засыпано семян, тонн</t>
  </si>
  <si>
    <t>Сев озимых зерновых культур, га</t>
  </si>
  <si>
    <t>заготовлено соломы, тонн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</si>
  <si>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</si>
  <si>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</si>
  <si>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</si>
  <si>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</si>
  <si>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 xml:space="preserve">            в том числе за счет завоза из других регионов</t>
  </si>
  <si>
    <t>в том числе завезено из других регионов</t>
  </si>
  <si>
    <t>Поголовье скота (без свиней птицы), усл.голов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</si>
  <si>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</si>
  <si>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</si>
  <si>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</si>
  <si>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</si>
  <si>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>Всего период 2012 г.</t>
  </si>
  <si>
    <t>ОАО "Путь Ильича"</t>
  </si>
  <si>
    <t>СХПК "Коминтерн"</t>
  </si>
  <si>
    <t>СХПК "Нива"</t>
  </si>
  <si>
    <t>СХПК "Вперед"</t>
  </si>
  <si>
    <t>ООО "Авангард"</t>
  </si>
  <si>
    <t>Колхоз "Свобода"</t>
  </si>
  <si>
    <t>СХПК "Победа"</t>
  </si>
  <si>
    <t>СПК "Аккозинское"</t>
  </si>
  <si>
    <t>СХПК "Сура"</t>
  </si>
  <si>
    <t>ООО "Телей"</t>
  </si>
  <si>
    <t>ООО "Стройресурс"</t>
  </si>
  <si>
    <t>ИП глава К(Ф)Х Лисаев Н.И.</t>
  </si>
  <si>
    <t>ООО "К(Ф)Х Никитина В.А."</t>
  </si>
  <si>
    <t>ЗАО "Искра-Хмель"</t>
  </si>
  <si>
    <t>ИП К(Ф)Х "Эльгемень"</t>
  </si>
  <si>
    <t>ИП К(Ф)Х "Арман"</t>
  </si>
  <si>
    <t>#####</t>
  </si>
  <si>
    <t>ООО "Агромир"</t>
  </si>
  <si>
    <t xml:space="preserve">        в % к плану</t>
  </si>
  <si>
    <t>Шалтайкин Е.Н., т.8(83551)2-14-15</t>
  </si>
  <si>
    <t xml:space="preserve">Первый заместитель главы администрации Красночетайского района - начальник управления сельского хозяйства и экономики                                                        В.В.Храмов                                                                                                                                                                                                                                          </t>
  </si>
  <si>
    <t>На соответ период 2011 г.</t>
  </si>
  <si>
    <t>ИП Ямброськин П.В.</t>
  </si>
  <si>
    <t xml:space="preserve">          план</t>
  </si>
  <si>
    <t xml:space="preserve">         факт. к.ед.</t>
  </si>
  <si>
    <t xml:space="preserve">         в % к плану</t>
  </si>
  <si>
    <t xml:space="preserve">         план</t>
  </si>
  <si>
    <t xml:space="preserve">        план</t>
  </si>
  <si>
    <t xml:space="preserve">       факт. к .ед.</t>
  </si>
  <si>
    <t xml:space="preserve">       в % к плану</t>
  </si>
  <si>
    <t>ИП Чесноков О.В.</t>
  </si>
  <si>
    <t>ИП Назаров А.В.</t>
  </si>
  <si>
    <t>ИП Мурайкин А.В.</t>
  </si>
  <si>
    <t>Прочие</t>
  </si>
  <si>
    <t>Намолочено зерна(без кукурузы), тонн</t>
  </si>
  <si>
    <t>в т.ч.     пшеницы</t>
  </si>
  <si>
    <t xml:space="preserve">              ячменя</t>
  </si>
  <si>
    <t>% к уборочной площади</t>
  </si>
  <si>
    <t>ИП К(Ф)Х Абрамов Н.С.</t>
  </si>
  <si>
    <t>ИП Давыдов А.Н.</t>
  </si>
  <si>
    <t>Информация о сельскохозяйственных работах по состоянию на 15 августа 2012 г. по Красночетайскому району.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</si>
</sst>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24"/>
      <name val="Times New Roman"/>
      <family val="1"/>
    </font>
    <font>
      <sz val="12"/>
      <name val="Times New Roman"/>
      <family val="1"/>
    </font>
    <font>
      <b/>
      <i/>
      <sz val="24"/>
      <name val="Times New Roman"/>
      <family val="1"/>
    </font>
    <font>
      <b/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26" fillId="0" borderId="13" xfId="55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65" fontId="26" fillId="0" borderId="12" xfId="55" applyNumberFormat="1" applyFont="1" applyFill="1" applyBorder="1" applyAlignment="1">
      <alignment horizontal="center" vertical="center" wrapText="1"/>
    </xf>
    <xf numFmtId="9" fontId="26" fillId="0" borderId="12" xfId="55" applyNumberFormat="1" applyFont="1" applyFill="1" applyBorder="1" applyAlignment="1">
      <alignment horizontal="center" vertical="center" wrapText="1"/>
    </xf>
    <xf numFmtId="1" fontId="7" fillId="0" borderId="12" xfId="55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166" fontId="26" fillId="0" borderId="13" xfId="55" applyNumberFormat="1" applyFont="1" applyFill="1" applyBorder="1" applyAlignment="1">
      <alignment horizontal="center" vertical="center" wrapText="1"/>
    </xf>
    <xf numFmtId="0" fontId="7" fillId="0" borderId="13" xfId="55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 wrapText="1"/>
    </xf>
    <xf numFmtId="165" fontId="26" fillId="0" borderId="15" xfId="55" applyNumberFormat="1" applyFont="1" applyFill="1" applyBorder="1" applyAlignment="1">
      <alignment horizontal="center" vertical="center" wrapText="1"/>
    </xf>
    <xf numFmtId="0" fontId="26" fillId="0" borderId="13" xfId="55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1" fontId="7" fillId="0" borderId="13" xfId="55" applyNumberFormat="1" applyFont="1" applyFill="1" applyBorder="1" applyAlignment="1">
      <alignment horizontal="center" vertical="center"/>
    </xf>
    <xf numFmtId="165" fontId="7" fillId="0" borderId="13" xfId="55" applyNumberFormat="1" applyFont="1" applyFill="1" applyBorder="1" applyAlignment="1">
      <alignment horizontal="center" vertical="center"/>
    </xf>
    <xf numFmtId="1" fontId="26" fillId="0" borderId="13" xfId="55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2" xfId="55" applyNumberFormat="1" applyFont="1" applyFill="1" applyBorder="1" applyAlignment="1">
      <alignment horizontal="center" vertical="center" wrapText="1"/>
    </xf>
    <xf numFmtId="0" fontId="26" fillId="24" borderId="13" xfId="55" applyNumberFormat="1" applyFont="1" applyFill="1" applyBorder="1" applyAlignment="1">
      <alignment horizontal="center" vertical="center"/>
    </xf>
    <xf numFmtId="1" fontId="26" fillId="24" borderId="13" xfId="55" applyNumberFormat="1" applyFont="1" applyFill="1" applyBorder="1" applyAlignment="1">
      <alignment horizontal="center" vertical="center"/>
    </xf>
    <xf numFmtId="1" fontId="26" fillId="0" borderId="15" xfId="55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166" fontId="26" fillId="0" borderId="0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166" fontId="26" fillId="0" borderId="18" xfId="0" applyNumberFormat="1" applyFont="1" applyFill="1" applyBorder="1" applyAlignment="1">
      <alignment horizontal="center" vertical="center" wrapText="1"/>
    </xf>
    <xf numFmtId="166" fontId="26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166" fontId="26" fillId="0" borderId="20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textRotation="90" wrapText="1"/>
    </xf>
    <xf numFmtId="0" fontId="7" fillId="0" borderId="25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textRotation="90" wrapText="1"/>
    </xf>
    <xf numFmtId="0" fontId="7" fillId="0" borderId="33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O190"/>
  <sheetViews>
    <sheetView tabSelected="1" view="pageBreakPreview" zoomScale="50" zoomScaleNormal="50" zoomScaleSheetLayoutView="50" zoomScalePageLayoutView="82" workbookViewId="0" topLeftCell="A1">
      <pane xSplit="4" ySplit="6" topLeftCell="N4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5" sqref="C45"/>
    </sheetView>
  </sheetViews>
  <sheetFormatPr defaultColWidth="9.125" defaultRowHeight="12.75" outlineLevelRow="1"/>
  <cols>
    <col min="1" max="1" width="101.25390625" style="5" customWidth="1"/>
    <col min="2" max="2" width="18.375" style="4" customWidth="1"/>
    <col min="3" max="3" width="21.25390625" style="4" customWidth="1"/>
    <col min="4" max="4" width="0.2421875" style="4" customWidth="1"/>
    <col min="5" max="5" width="16.25390625" style="10" customWidth="1"/>
    <col min="6" max="6" width="18.25390625" style="10" customWidth="1"/>
    <col min="7" max="7" width="18.875" style="10" customWidth="1"/>
    <col min="8" max="8" width="13.75390625" style="10" customWidth="1"/>
    <col min="9" max="10" width="16.875" style="10" customWidth="1"/>
    <col min="11" max="11" width="16.375" style="10" customWidth="1"/>
    <col min="12" max="12" width="16.00390625" style="10" customWidth="1"/>
    <col min="13" max="13" width="13.75390625" style="10" customWidth="1"/>
    <col min="14" max="14" width="17.375" style="10" customWidth="1"/>
    <col min="15" max="15" width="13.75390625" style="10" customWidth="1"/>
    <col min="16" max="16" width="16.625" style="10" customWidth="1"/>
    <col min="17" max="28" width="13.75390625" style="10" customWidth="1"/>
    <col min="29" max="41" width="9.125" style="10" customWidth="1"/>
    <col min="42" max="16384" width="9.125" style="2" customWidth="1"/>
  </cols>
  <sheetData>
    <row r="1" spans="1:4" ht="16.5">
      <c r="A1" s="1"/>
      <c r="B1" s="6"/>
      <c r="C1" s="6"/>
      <c r="D1" s="6"/>
    </row>
    <row r="2" spans="1:41" s="3" customFormat="1" ht="39" customHeight="1">
      <c r="A2" s="75" t="s">
        <v>135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3" customFormat="1" ht="0.75" customHeight="1" thickBot="1">
      <c r="A3" s="18"/>
      <c r="B3" s="18"/>
      <c r="C3" s="18"/>
      <c r="D3" s="18"/>
      <c r="E3" s="18"/>
      <c r="F3" s="18"/>
      <c r="G3" s="18" t="s">
        <v>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 t="s">
        <v>2</v>
      </c>
      <c r="V3" s="19"/>
      <c r="W3" s="19"/>
      <c r="X3" s="19"/>
      <c r="Y3" s="19"/>
      <c r="Z3" s="19"/>
      <c r="AA3" s="19"/>
      <c r="AB3" s="19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4" customFormat="1" ht="21" customHeight="1" thickBot="1">
      <c r="A4" s="76" t="s">
        <v>0</v>
      </c>
      <c r="B4" s="79" t="s">
        <v>116</v>
      </c>
      <c r="C4" s="79" t="s">
        <v>94</v>
      </c>
      <c r="D4" s="85" t="s">
        <v>90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4"/>
      <c r="X4" s="84"/>
      <c r="Y4" s="84"/>
      <c r="Z4" s="84"/>
      <c r="AA4" s="84"/>
      <c r="AB4" s="84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28" s="7" customFormat="1" ht="120" customHeight="1">
      <c r="A5" s="77"/>
      <c r="B5" s="80"/>
      <c r="C5" s="80"/>
      <c r="D5" s="86"/>
      <c r="E5" s="73" t="s">
        <v>95</v>
      </c>
      <c r="F5" s="73" t="s">
        <v>96</v>
      </c>
      <c r="G5" s="73" t="s">
        <v>97</v>
      </c>
      <c r="H5" s="73" t="s">
        <v>98</v>
      </c>
      <c r="I5" s="73" t="s">
        <v>99</v>
      </c>
      <c r="J5" s="73" t="s">
        <v>100</v>
      </c>
      <c r="K5" s="73" t="s">
        <v>101</v>
      </c>
      <c r="L5" s="73" t="s">
        <v>102</v>
      </c>
      <c r="M5" s="73" t="s">
        <v>103</v>
      </c>
      <c r="N5" s="73" t="s">
        <v>104</v>
      </c>
      <c r="O5" s="73" t="s">
        <v>105</v>
      </c>
      <c r="P5" s="73" t="s">
        <v>106</v>
      </c>
      <c r="Q5" s="73" t="s">
        <v>107</v>
      </c>
      <c r="R5" s="73" t="s">
        <v>108</v>
      </c>
      <c r="S5" s="73" t="s">
        <v>109</v>
      </c>
      <c r="T5" s="73" t="s">
        <v>110</v>
      </c>
      <c r="U5" s="73" t="s">
        <v>112</v>
      </c>
      <c r="V5" s="88" t="s">
        <v>117</v>
      </c>
      <c r="W5" s="88" t="s">
        <v>125</v>
      </c>
      <c r="X5" s="88" t="s">
        <v>133</v>
      </c>
      <c r="Y5" s="88" t="s">
        <v>126</v>
      </c>
      <c r="Z5" s="88" t="s">
        <v>127</v>
      </c>
      <c r="AA5" s="88" t="s">
        <v>134</v>
      </c>
      <c r="AB5" s="88" t="s">
        <v>128</v>
      </c>
    </row>
    <row r="6" spans="1:28" s="7" customFormat="1" ht="50.25" customHeight="1" thickBot="1">
      <c r="A6" s="78"/>
      <c r="B6" s="81"/>
      <c r="C6" s="81"/>
      <c r="D6" s="8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89"/>
      <c r="W6" s="89"/>
      <c r="X6" s="89"/>
      <c r="Y6" s="89"/>
      <c r="Z6" s="89"/>
      <c r="AA6" s="89"/>
      <c r="AB6" s="89"/>
    </row>
    <row r="7" spans="1:28" s="7" customFormat="1" ht="32.25" customHeight="1" hidden="1">
      <c r="A7" s="20" t="s">
        <v>91</v>
      </c>
      <c r="B7" s="21">
        <v>46144</v>
      </c>
      <c r="C7" s="21">
        <v>47438</v>
      </c>
      <c r="D7" s="22">
        <f>C7/B7</f>
        <v>1.0280426490984744</v>
      </c>
      <c r="E7" s="21">
        <v>2013</v>
      </c>
      <c r="F7" s="21">
        <v>1811</v>
      </c>
      <c r="G7" s="21">
        <v>3709</v>
      </c>
      <c r="H7" s="21">
        <v>2421</v>
      </c>
      <c r="I7" s="21">
        <v>1481</v>
      </c>
      <c r="J7" s="21">
        <v>2156</v>
      </c>
      <c r="K7" s="21">
        <v>2415</v>
      </c>
      <c r="L7" s="21">
        <v>2616</v>
      </c>
      <c r="M7" s="21">
        <v>1869</v>
      </c>
      <c r="N7" s="21">
        <v>1576</v>
      </c>
      <c r="O7" s="21">
        <v>748</v>
      </c>
      <c r="P7" s="21">
        <v>2372</v>
      </c>
      <c r="Q7" s="21">
        <v>2961</v>
      </c>
      <c r="R7" s="21">
        <v>1854</v>
      </c>
      <c r="S7" s="21">
        <v>2501</v>
      </c>
      <c r="T7" s="21">
        <v>2415</v>
      </c>
      <c r="U7" s="21">
        <v>3738</v>
      </c>
      <c r="V7" s="21"/>
      <c r="W7" s="21"/>
      <c r="X7" s="21"/>
      <c r="Y7" s="21"/>
      <c r="Z7" s="21"/>
      <c r="AA7" s="21"/>
      <c r="AB7" s="21"/>
    </row>
    <row r="8" spans="1:28" s="8" customFormat="1" ht="30.75" hidden="1">
      <c r="A8" s="23" t="s">
        <v>80</v>
      </c>
      <c r="B8" s="21">
        <v>49084</v>
      </c>
      <c r="C8" s="21">
        <f>SUM(E8:AB8)</f>
        <v>37564</v>
      </c>
      <c r="D8" s="22">
        <f aca="true" t="shared" si="0" ref="D8:D18">C8/B8</f>
        <v>0.7653003015239181</v>
      </c>
      <c r="E8" s="21">
        <v>1472</v>
      </c>
      <c r="F8" s="21">
        <v>1873</v>
      </c>
      <c r="G8" s="21">
        <v>3971</v>
      </c>
      <c r="H8" s="21">
        <v>2924</v>
      </c>
      <c r="I8" s="21">
        <v>1492</v>
      </c>
      <c r="J8" s="21">
        <v>2193</v>
      </c>
      <c r="K8" s="21">
        <v>1899</v>
      </c>
      <c r="L8" s="21">
        <v>2714</v>
      </c>
      <c r="M8" s="21">
        <v>1869</v>
      </c>
      <c r="N8" s="21">
        <v>1181</v>
      </c>
      <c r="O8" s="21">
        <v>748</v>
      </c>
      <c r="P8" s="21">
        <v>2047</v>
      </c>
      <c r="Q8" s="21">
        <v>2979</v>
      </c>
      <c r="R8" s="21">
        <v>1854</v>
      </c>
      <c r="S8" s="21">
        <v>2119</v>
      </c>
      <c r="T8" s="21">
        <v>2418</v>
      </c>
      <c r="U8" s="21">
        <v>3811</v>
      </c>
      <c r="V8" s="21"/>
      <c r="W8" s="21"/>
      <c r="X8" s="21"/>
      <c r="Y8" s="21"/>
      <c r="Z8" s="21"/>
      <c r="AA8" s="21"/>
      <c r="AB8" s="21"/>
    </row>
    <row r="9" spans="1:28" s="8" customFormat="1" ht="29.25" customHeight="1" hidden="1">
      <c r="A9" s="24" t="s">
        <v>54</v>
      </c>
      <c r="B9" s="25">
        <f aca="true" t="shared" si="1" ref="B9:U9">B8/B7</f>
        <v>1.0637135922330097</v>
      </c>
      <c r="C9" s="25">
        <f t="shared" si="1"/>
        <v>0.7918546313082339</v>
      </c>
      <c r="D9" s="25">
        <f t="shared" si="1"/>
        <v>0.744424661948642</v>
      </c>
      <c r="E9" s="25">
        <f t="shared" si="1"/>
        <v>0.7312468951813215</v>
      </c>
      <c r="F9" s="25">
        <f t="shared" si="1"/>
        <v>1.0342352291551629</v>
      </c>
      <c r="G9" s="25">
        <f t="shared" si="1"/>
        <v>1.070638986249663</v>
      </c>
      <c r="H9" s="25">
        <f t="shared" si="1"/>
        <v>1.2077653862040478</v>
      </c>
      <c r="I9" s="25">
        <f t="shared" si="1"/>
        <v>1.0074274139095205</v>
      </c>
      <c r="J9" s="25">
        <f t="shared" si="1"/>
        <v>1.0171614100185529</v>
      </c>
      <c r="K9" s="25">
        <f t="shared" si="1"/>
        <v>0.7863354037267081</v>
      </c>
      <c r="L9" s="25">
        <f t="shared" si="1"/>
        <v>1.0374617737003058</v>
      </c>
      <c r="M9" s="25">
        <f t="shared" si="1"/>
        <v>1</v>
      </c>
      <c r="N9" s="25">
        <f t="shared" si="1"/>
        <v>0.7493654822335025</v>
      </c>
      <c r="O9" s="25">
        <f t="shared" si="1"/>
        <v>1</v>
      </c>
      <c r="P9" s="25">
        <f t="shared" si="1"/>
        <v>0.8629848229342327</v>
      </c>
      <c r="Q9" s="25">
        <f t="shared" si="1"/>
        <v>1.006079027355623</v>
      </c>
      <c r="R9" s="25">
        <f t="shared" si="1"/>
        <v>1</v>
      </c>
      <c r="S9" s="25">
        <f t="shared" si="1"/>
        <v>0.8472610955617753</v>
      </c>
      <c r="T9" s="25">
        <f t="shared" si="1"/>
        <v>1.0012422360248447</v>
      </c>
      <c r="U9" s="25">
        <f t="shared" si="1"/>
        <v>1.0195291599785983</v>
      </c>
      <c r="V9" s="25"/>
      <c r="W9" s="25"/>
      <c r="X9" s="25"/>
      <c r="Y9" s="25"/>
      <c r="Z9" s="25"/>
      <c r="AA9" s="25"/>
      <c r="AB9" s="25"/>
    </row>
    <row r="10" spans="1:28" s="8" customFormat="1" ht="29.25" customHeight="1" hidden="1">
      <c r="A10" s="23" t="s">
        <v>56</v>
      </c>
      <c r="B10" s="21">
        <v>41160</v>
      </c>
      <c r="C10" s="21">
        <f>SUM(E10:AB10)</f>
        <v>31524</v>
      </c>
      <c r="D10" s="22">
        <f t="shared" si="0"/>
        <v>0.7658892128279884</v>
      </c>
      <c r="E10" s="21">
        <v>1154</v>
      </c>
      <c r="F10" s="21">
        <v>1456</v>
      </c>
      <c r="G10" s="21">
        <v>3382</v>
      </c>
      <c r="H10" s="21">
        <v>2712</v>
      </c>
      <c r="I10" s="21">
        <v>1381</v>
      </c>
      <c r="J10" s="21">
        <v>1763</v>
      </c>
      <c r="K10" s="21">
        <v>1274</v>
      </c>
      <c r="L10" s="21">
        <v>2271</v>
      </c>
      <c r="M10" s="21">
        <v>1435</v>
      </c>
      <c r="N10" s="21">
        <v>850</v>
      </c>
      <c r="O10" s="21">
        <v>652</v>
      </c>
      <c r="P10" s="21">
        <v>1675</v>
      </c>
      <c r="Q10" s="21">
        <v>2634</v>
      </c>
      <c r="R10" s="21">
        <v>1700</v>
      </c>
      <c r="S10" s="21">
        <v>1673</v>
      </c>
      <c r="T10" s="21">
        <v>2021</v>
      </c>
      <c r="U10" s="21">
        <v>3491</v>
      </c>
      <c r="V10" s="21"/>
      <c r="W10" s="21"/>
      <c r="X10" s="21"/>
      <c r="Y10" s="21"/>
      <c r="Z10" s="21"/>
      <c r="AA10" s="21"/>
      <c r="AB10" s="21"/>
    </row>
    <row r="11" spans="1:28" s="8" customFormat="1" ht="29.25" customHeight="1" hidden="1">
      <c r="A11" s="23" t="s">
        <v>57</v>
      </c>
      <c r="B11" s="26">
        <f aca="true" t="shared" si="2" ref="B11:U11">B10/B8</f>
        <v>0.838562464346834</v>
      </c>
      <c r="C11" s="26">
        <f t="shared" si="2"/>
        <v>0.8392077521030774</v>
      </c>
      <c r="D11" s="25">
        <f t="shared" si="2"/>
        <v>1.000769516623602</v>
      </c>
      <c r="E11" s="25">
        <f t="shared" si="2"/>
        <v>0.7839673913043478</v>
      </c>
      <c r="F11" s="25">
        <f t="shared" si="2"/>
        <v>0.7773625200213561</v>
      </c>
      <c r="G11" s="25">
        <f t="shared" si="2"/>
        <v>0.8516746411483254</v>
      </c>
      <c r="H11" s="25">
        <f t="shared" si="2"/>
        <v>0.9274965800273598</v>
      </c>
      <c r="I11" s="25">
        <f t="shared" si="2"/>
        <v>0.925603217158177</v>
      </c>
      <c r="J11" s="25">
        <f t="shared" si="2"/>
        <v>0.803921568627451</v>
      </c>
      <c r="K11" s="25">
        <f t="shared" si="2"/>
        <v>0.6708794102159031</v>
      </c>
      <c r="L11" s="25">
        <f t="shared" si="2"/>
        <v>0.8367722918201916</v>
      </c>
      <c r="M11" s="25">
        <f t="shared" si="2"/>
        <v>0.7677902621722846</v>
      </c>
      <c r="N11" s="25">
        <f t="shared" si="2"/>
        <v>0.7197290431837426</v>
      </c>
      <c r="O11" s="25">
        <f t="shared" si="2"/>
        <v>0.8716577540106952</v>
      </c>
      <c r="P11" s="25">
        <f t="shared" si="2"/>
        <v>0.8182706399609184</v>
      </c>
      <c r="Q11" s="25">
        <f t="shared" si="2"/>
        <v>0.8841893252769386</v>
      </c>
      <c r="R11" s="25">
        <f t="shared" si="2"/>
        <v>0.9169363538295577</v>
      </c>
      <c r="S11" s="25">
        <f t="shared" si="2"/>
        <v>0.7895233600755073</v>
      </c>
      <c r="T11" s="25">
        <f t="shared" si="2"/>
        <v>0.835814722911497</v>
      </c>
      <c r="U11" s="25">
        <f t="shared" si="2"/>
        <v>0.9160325373917607</v>
      </c>
      <c r="V11" s="25"/>
      <c r="W11" s="25"/>
      <c r="X11" s="25"/>
      <c r="Y11" s="25"/>
      <c r="Z11" s="25"/>
      <c r="AA11" s="25"/>
      <c r="AB11" s="25"/>
    </row>
    <row r="12" spans="1:28" s="8" customFormat="1" ht="29.25" customHeight="1" hidden="1">
      <c r="A12" s="24" t="s">
        <v>5</v>
      </c>
      <c r="B12" s="21">
        <v>30</v>
      </c>
      <c r="C12" s="21">
        <v>170</v>
      </c>
      <c r="D12" s="22">
        <f t="shared" si="0"/>
        <v>5.666666666666667</v>
      </c>
      <c r="E12" s="27"/>
      <c r="F12" s="27">
        <v>100</v>
      </c>
      <c r="G12" s="27">
        <v>70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111</v>
      </c>
      <c r="S12" s="27" t="s">
        <v>111</v>
      </c>
      <c r="T12" s="27" t="s">
        <v>111</v>
      </c>
      <c r="U12" s="27"/>
      <c r="V12" s="27"/>
      <c r="W12" s="27"/>
      <c r="X12" s="27"/>
      <c r="Y12" s="27"/>
      <c r="Z12" s="27"/>
      <c r="AA12" s="27"/>
      <c r="AB12" s="27"/>
    </row>
    <row r="13" spans="1:28" s="8" customFormat="1" ht="29.25" customHeight="1" hidden="1">
      <c r="A13" s="24" t="s">
        <v>8</v>
      </c>
      <c r="B13" s="25"/>
      <c r="C13" s="25">
        <f>C12/C8</f>
        <v>0.004525609626237887</v>
      </c>
      <c r="D13" s="25">
        <f>D12/D8</f>
        <v>7.404500763142016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8" customFormat="1" ht="29.25" customHeight="1" hidden="1">
      <c r="A14" s="28" t="s">
        <v>6</v>
      </c>
      <c r="B14" s="21"/>
      <c r="C14" s="21">
        <f>SUM(E14:AB14)</f>
        <v>0</v>
      </c>
      <c r="D14" s="22" t="e">
        <f t="shared" si="0"/>
        <v>#DIV/0!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8" customFormat="1" ht="29.25" customHeight="1" hidden="1">
      <c r="A15" s="29" t="s">
        <v>58</v>
      </c>
      <c r="B15" s="21">
        <v>35</v>
      </c>
      <c r="C15" s="21">
        <f>SUM(E15:AB15)</f>
        <v>0</v>
      </c>
      <c r="D15" s="22">
        <f t="shared" si="0"/>
        <v>0</v>
      </c>
      <c r="E15" s="21" t="s">
        <v>111</v>
      </c>
      <c r="F15" s="21" t="s">
        <v>111</v>
      </c>
      <c r="G15" s="21" t="s">
        <v>111</v>
      </c>
      <c r="H15" s="21" t="s">
        <v>111</v>
      </c>
      <c r="I15" s="21" t="s">
        <v>111</v>
      </c>
      <c r="J15" s="21" t="s">
        <v>111</v>
      </c>
      <c r="K15" s="21" t="s">
        <v>111</v>
      </c>
      <c r="L15" s="21" t="s">
        <v>111</v>
      </c>
      <c r="M15" s="21" t="s">
        <v>111</v>
      </c>
      <c r="N15" s="21" t="s">
        <v>111</v>
      </c>
      <c r="O15" s="21" t="s">
        <v>111</v>
      </c>
      <c r="P15" s="21"/>
      <c r="Q15" s="21" t="s">
        <v>111</v>
      </c>
      <c r="R15" s="21" t="s">
        <v>111</v>
      </c>
      <c r="S15" s="21"/>
      <c r="T15" s="21" t="s">
        <v>111</v>
      </c>
      <c r="U15" s="21" t="s">
        <v>111</v>
      </c>
      <c r="V15" s="21"/>
      <c r="W15" s="21"/>
      <c r="X15" s="21"/>
      <c r="Y15" s="21"/>
      <c r="Z15" s="21"/>
      <c r="AA15" s="21"/>
      <c r="AB15" s="21"/>
    </row>
    <row r="16" spans="1:28" s="8" customFormat="1" ht="23.25" customHeight="1" hidden="1">
      <c r="A16" s="24" t="s">
        <v>7</v>
      </c>
      <c r="B16" s="30"/>
      <c r="C16" s="30" t="e">
        <f aca="true" t="shared" si="3" ref="C16:U16">C15/C14</f>
        <v>#DIV/0!</v>
      </c>
      <c r="D16" s="30" t="e">
        <f t="shared" si="3"/>
        <v>#DIV/0!</v>
      </c>
      <c r="E16" s="25" t="e">
        <f t="shared" si="3"/>
        <v>#VALUE!</v>
      </c>
      <c r="F16" s="25" t="e">
        <f t="shared" si="3"/>
        <v>#VALUE!</v>
      </c>
      <c r="G16" s="25" t="e">
        <f t="shared" si="3"/>
        <v>#VALUE!</v>
      </c>
      <c r="H16" s="25" t="e">
        <f t="shared" si="3"/>
        <v>#VALUE!</v>
      </c>
      <c r="I16" s="25" t="e">
        <f t="shared" si="3"/>
        <v>#VALUE!</v>
      </c>
      <c r="J16" s="25" t="e">
        <f t="shared" si="3"/>
        <v>#VALUE!</v>
      </c>
      <c r="K16" s="25" t="e">
        <f t="shared" si="3"/>
        <v>#VALUE!</v>
      </c>
      <c r="L16" s="25" t="e">
        <f t="shared" si="3"/>
        <v>#VALUE!</v>
      </c>
      <c r="M16" s="25" t="e">
        <f t="shared" si="3"/>
        <v>#VALUE!</v>
      </c>
      <c r="N16" s="25" t="e">
        <f t="shared" si="3"/>
        <v>#VALUE!</v>
      </c>
      <c r="O16" s="25" t="e">
        <f t="shared" si="3"/>
        <v>#VALUE!</v>
      </c>
      <c r="P16" s="25" t="e">
        <f t="shared" si="3"/>
        <v>#DIV/0!</v>
      </c>
      <c r="Q16" s="25" t="e">
        <f t="shared" si="3"/>
        <v>#VALUE!</v>
      </c>
      <c r="R16" s="25" t="e">
        <f t="shared" si="3"/>
        <v>#VALUE!</v>
      </c>
      <c r="S16" s="25" t="e">
        <f t="shared" si="3"/>
        <v>#DIV/0!</v>
      </c>
      <c r="T16" s="25" t="e">
        <f t="shared" si="3"/>
        <v>#VALUE!</v>
      </c>
      <c r="U16" s="25" t="e">
        <f t="shared" si="3"/>
        <v>#VALUE!</v>
      </c>
      <c r="V16" s="25"/>
      <c r="W16" s="25"/>
      <c r="X16" s="25"/>
      <c r="Y16" s="25"/>
      <c r="Z16" s="25"/>
      <c r="AA16" s="25"/>
      <c r="AB16" s="25"/>
    </row>
    <row r="17" spans="1:28" s="8" customFormat="1" ht="45.75" customHeight="1" hidden="1">
      <c r="A17" s="23" t="s">
        <v>92</v>
      </c>
      <c r="B17" s="21"/>
      <c r="C17" s="31">
        <f>SUM(E17:AB17)</f>
        <v>13709</v>
      </c>
      <c r="D17" s="22" t="e">
        <f t="shared" si="0"/>
        <v>#DIV/0!</v>
      </c>
      <c r="E17" s="32">
        <v>832.6</v>
      </c>
      <c r="F17" s="32">
        <v>652.7</v>
      </c>
      <c r="G17" s="32">
        <v>1425.7</v>
      </c>
      <c r="H17" s="32">
        <v>1105.3</v>
      </c>
      <c r="I17" s="32">
        <v>477.3</v>
      </c>
      <c r="J17" s="32">
        <v>987.3</v>
      </c>
      <c r="K17" s="32">
        <v>515.6</v>
      </c>
      <c r="L17" s="32">
        <v>1044.9</v>
      </c>
      <c r="M17" s="32">
        <v>538.2</v>
      </c>
      <c r="N17" s="32">
        <v>438.9</v>
      </c>
      <c r="O17" s="32">
        <v>514.3</v>
      </c>
      <c r="P17" s="32">
        <v>829.8</v>
      </c>
      <c r="Q17" s="32">
        <v>742.9</v>
      </c>
      <c r="R17" s="32">
        <v>757.2</v>
      </c>
      <c r="S17" s="32">
        <v>703.8</v>
      </c>
      <c r="T17" s="32">
        <v>1306.6</v>
      </c>
      <c r="U17" s="32">
        <v>835.9</v>
      </c>
      <c r="V17" s="32"/>
      <c r="W17" s="32"/>
      <c r="X17" s="32"/>
      <c r="Y17" s="32"/>
      <c r="Z17" s="32"/>
      <c r="AA17" s="32"/>
      <c r="AB17" s="32"/>
    </row>
    <row r="18" spans="1:29" s="7" customFormat="1" ht="29.25" customHeight="1" hidden="1">
      <c r="A18" s="23" t="s">
        <v>93</v>
      </c>
      <c r="B18" s="21"/>
      <c r="C18" s="31">
        <f>SUM(E18:AB18)</f>
        <v>0</v>
      </c>
      <c r="D18" s="33" t="e">
        <f t="shared" si="0"/>
        <v>#DIV/0!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12"/>
    </row>
    <row r="19" spans="1:29" s="7" customFormat="1" ht="29.25" customHeight="1" hidden="1">
      <c r="A19" s="29" t="s">
        <v>55</v>
      </c>
      <c r="B19" s="25" t="e">
        <f>B18/B17</f>
        <v>#DIV/0!</v>
      </c>
      <c r="C19" s="25">
        <f>C18/C17</f>
        <v>0</v>
      </c>
      <c r="D19" s="25" t="e">
        <f aca="true" t="shared" si="4" ref="D19:U19">D18/D17</f>
        <v>#DIV/0!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  <c r="R19" s="25">
        <f t="shared" si="4"/>
        <v>0</v>
      </c>
      <c r="S19" s="25">
        <f t="shared" si="4"/>
        <v>0</v>
      </c>
      <c r="T19" s="25">
        <f t="shared" si="4"/>
        <v>0</v>
      </c>
      <c r="U19" s="25">
        <f t="shared" si="4"/>
        <v>0</v>
      </c>
      <c r="V19" s="25"/>
      <c r="W19" s="25"/>
      <c r="X19" s="25"/>
      <c r="Y19" s="25"/>
      <c r="Z19" s="25"/>
      <c r="AA19" s="25"/>
      <c r="AB19" s="25"/>
      <c r="AC19" s="13"/>
    </row>
    <row r="20" spans="1:28" ht="26.25" customHeight="1" hidden="1">
      <c r="A20" s="23" t="s">
        <v>10</v>
      </c>
      <c r="B20" s="31"/>
      <c r="C20" s="31">
        <f>SUM(E20:AB20)</f>
        <v>0</v>
      </c>
      <c r="D20" s="22" t="e">
        <f>C20/B20</f>
        <v>#DIV/0!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30.75" customHeight="1">
      <c r="A21" s="23" t="s">
        <v>22</v>
      </c>
      <c r="B21" s="31"/>
      <c r="C21" s="31">
        <v>4774</v>
      </c>
      <c r="D21" s="22"/>
      <c r="E21" s="40">
        <v>428</v>
      </c>
      <c r="F21" s="40">
        <v>1496</v>
      </c>
      <c r="G21" s="40">
        <v>672</v>
      </c>
      <c r="H21" s="40">
        <v>250</v>
      </c>
      <c r="I21" s="40">
        <v>186</v>
      </c>
      <c r="J21" s="40">
        <v>330</v>
      </c>
      <c r="K21" s="40">
        <v>160</v>
      </c>
      <c r="L21" s="40">
        <v>350</v>
      </c>
      <c r="M21" s="40">
        <v>25</v>
      </c>
      <c r="N21" s="40">
        <v>238</v>
      </c>
      <c r="O21" s="40">
        <v>125</v>
      </c>
      <c r="P21" s="40"/>
      <c r="Q21" s="40">
        <v>378</v>
      </c>
      <c r="R21" s="40">
        <v>56</v>
      </c>
      <c r="S21" s="40"/>
      <c r="T21" s="40"/>
      <c r="U21" s="40">
        <v>75</v>
      </c>
      <c r="V21" s="40">
        <v>5</v>
      </c>
      <c r="W21" s="40"/>
      <c r="X21" s="40"/>
      <c r="Y21" s="40"/>
      <c r="Z21" s="40"/>
      <c r="AA21" s="40"/>
      <c r="AB21" s="40"/>
    </row>
    <row r="22" spans="1:28" ht="56.25" customHeight="1">
      <c r="A22" s="65" t="s">
        <v>23</v>
      </c>
      <c r="B22" s="31">
        <v>395</v>
      </c>
      <c r="C22" s="31">
        <v>1733</v>
      </c>
      <c r="D22" s="22">
        <v>0.2</v>
      </c>
      <c r="E22" s="40">
        <v>78</v>
      </c>
      <c r="F22" s="40">
        <v>666</v>
      </c>
      <c r="G22" s="40">
        <v>325</v>
      </c>
      <c r="H22" s="40">
        <v>98</v>
      </c>
      <c r="I22" s="40">
        <v>86</v>
      </c>
      <c r="J22" s="40">
        <v>90</v>
      </c>
      <c r="K22" s="40">
        <v>60</v>
      </c>
      <c r="L22" s="40">
        <v>75</v>
      </c>
      <c r="M22" s="40"/>
      <c r="N22" s="40">
        <v>20</v>
      </c>
      <c r="O22" s="40">
        <v>50</v>
      </c>
      <c r="P22" s="40">
        <v>90</v>
      </c>
      <c r="Q22" s="40">
        <v>15</v>
      </c>
      <c r="R22" s="40"/>
      <c r="S22" s="40"/>
      <c r="T22" s="40"/>
      <c r="U22" s="40">
        <v>75</v>
      </c>
      <c r="V22" s="40">
        <v>5</v>
      </c>
      <c r="W22" s="40"/>
      <c r="X22" s="40"/>
      <c r="Y22" s="40"/>
      <c r="Z22" s="40"/>
      <c r="AA22" s="40"/>
      <c r="AB22" s="40"/>
    </row>
    <row r="23" spans="1:28" ht="24.75" customHeight="1">
      <c r="A23" s="24" t="s">
        <v>132</v>
      </c>
      <c r="B23" s="31"/>
      <c r="C23" s="66">
        <v>36.3</v>
      </c>
      <c r="D23" s="22"/>
      <c r="E23" s="40">
        <v>18.2</v>
      </c>
      <c r="F23" s="40">
        <v>44.5</v>
      </c>
      <c r="G23" s="40">
        <v>48.4</v>
      </c>
      <c r="H23" s="40">
        <v>39.2</v>
      </c>
      <c r="I23" s="40">
        <v>46</v>
      </c>
      <c r="J23" s="40">
        <v>27</v>
      </c>
      <c r="K23" s="40">
        <v>37.5</v>
      </c>
      <c r="L23" s="40">
        <v>21</v>
      </c>
      <c r="M23" s="40"/>
      <c r="N23" s="40">
        <v>8</v>
      </c>
      <c r="O23" s="40">
        <v>40</v>
      </c>
      <c r="P23" s="40"/>
      <c r="Q23" s="40">
        <v>4</v>
      </c>
      <c r="R23" s="40"/>
      <c r="S23" s="40"/>
      <c r="T23" s="40"/>
      <c r="U23" s="40">
        <v>100</v>
      </c>
      <c r="V23" s="40">
        <v>100</v>
      </c>
      <c r="W23" s="40"/>
      <c r="X23" s="40"/>
      <c r="Y23" s="40"/>
      <c r="Z23" s="40"/>
      <c r="AA23" s="40"/>
      <c r="AB23" s="40"/>
    </row>
    <row r="24" spans="1:28" ht="29.25" customHeight="1">
      <c r="A24" s="65" t="s">
        <v>130</v>
      </c>
      <c r="B24" s="31">
        <v>375</v>
      </c>
      <c r="C24" s="31">
        <v>454</v>
      </c>
      <c r="D24" s="22">
        <v>0.28</v>
      </c>
      <c r="E24" s="40">
        <v>28</v>
      </c>
      <c r="F24" s="40">
        <v>83</v>
      </c>
      <c r="G24" s="40">
        <v>60</v>
      </c>
      <c r="H24" s="40"/>
      <c r="I24" s="40"/>
      <c r="J24" s="40">
        <v>50</v>
      </c>
      <c r="K24" s="40">
        <v>30</v>
      </c>
      <c r="L24" s="40">
        <v>75</v>
      </c>
      <c r="M24" s="40"/>
      <c r="N24" s="40">
        <v>20</v>
      </c>
      <c r="O24" s="40">
        <v>50</v>
      </c>
      <c r="P24" s="40"/>
      <c r="Q24" s="40"/>
      <c r="R24" s="40"/>
      <c r="S24" s="40"/>
      <c r="T24" s="40"/>
      <c r="U24" s="40">
        <v>53</v>
      </c>
      <c r="V24" s="40">
        <v>5</v>
      </c>
      <c r="W24" s="40"/>
      <c r="X24" s="40"/>
      <c r="Y24" s="40"/>
      <c r="Z24" s="40"/>
      <c r="AA24" s="40"/>
      <c r="AB24" s="40"/>
    </row>
    <row r="25" spans="1:28" ht="26.25" customHeight="1">
      <c r="A25" s="65" t="s">
        <v>131</v>
      </c>
      <c r="B25" s="31"/>
      <c r="C25" s="31">
        <v>735</v>
      </c>
      <c r="D25" s="22">
        <v>0.68</v>
      </c>
      <c r="E25" s="40">
        <v>50</v>
      </c>
      <c r="F25" s="40">
        <v>250</v>
      </c>
      <c r="G25" s="40">
        <v>165</v>
      </c>
      <c r="H25" s="40">
        <v>48</v>
      </c>
      <c r="I25" s="40"/>
      <c r="J25" s="40">
        <v>40</v>
      </c>
      <c r="K25" s="40">
        <v>30</v>
      </c>
      <c r="L25" s="40">
        <v>25</v>
      </c>
      <c r="M25" s="40"/>
      <c r="N25" s="40"/>
      <c r="O25" s="40"/>
      <c r="P25" s="40">
        <v>90</v>
      </c>
      <c r="Q25" s="40">
        <v>15</v>
      </c>
      <c r="R25" s="40"/>
      <c r="S25" s="40"/>
      <c r="T25" s="40"/>
      <c r="U25" s="40">
        <v>22</v>
      </c>
      <c r="V25" s="40"/>
      <c r="W25" s="40"/>
      <c r="X25" s="40"/>
      <c r="Y25" s="40"/>
      <c r="Z25" s="40"/>
      <c r="AA25" s="40"/>
      <c r="AB25" s="40"/>
    </row>
    <row r="26" spans="1:28" ht="60">
      <c r="A26" s="65" t="s">
        <v>27</v>
      </c>
      <c r="B26" s="31">
        <v>375</v>
      </c>
      <c r="C26" s="31">
        <v>1614</v>
      </c>
      <c r="D26" s="22">
        <v>0.2</v>
      </c>
      <c r="E26" s="40">
        <v>78</v>
      </c>
      <c r="F26" s="40">
        <v>583</v>
      </c>
      <c r="G26" s="40">
        <v>325</v>
      </c>
      <c r="H26" s="40">
        <v>62</v>
      </c>
      <c r="I26" s="40">
        <v>86</v>
      </c>
      <c r="J26" s="40">
        <v>90</v>
      </c>
      <c r="K26" s="40">
        <v>60</v>
      </c>
      <c r="L26" s="40">
        <v>75</v>
      </c>
      <c r="M26" s="40"/>
      <c r="N26" s="40">
        <v>20</v>
      </c>
      <c r="O26" s="40">
        <v>50</v>
      </c>
      <c r="P26" s="40">
        <v>90</v>
      </c>
      <c r="Q26" s="40">
        <v>15</v>
      </c>
      <c r="R26" s="40"/>
      <c r="S26" s="40"/>
      <c r="T26" s="40"/>
      <c r="U26" s="40">
        <v>75</v>
      </c>
      <c r="V26" s="40">
        <v>5</v>
      </c>
      <c r="W26" s="40"/>
      <c r="X26" s="40"/>
      <c r="Y26" s="40"/>
      <c r="Z26" s="40"/>
      <c r="AA26" s="40"/>
      <c r="AB26" s="40"/>
    </row>
    <row r="27" spans="1:28" ht="26.25" customHeight="1">
      <c r="A27" s="65" t="s">
        <v>130</v>
      </c>
      <c r="B27" s="31">
        <v>375</v>
      </c>
      <c r="C27" s="31">
        <v>429</v>
      </c>
      <c r="D27" s="22"/>
      <c r="E27" s="40">
        <v>28</v>
      </c>
      <c r="F27" s="40">
        <v>83</v>
      </c>
      <c r="G27" s="40">
        <v>60</v>
      </c>
      <c r="H27" s="40"/>
      <c r="I27" s="40"/>
      <c r="J27" s="40">
        <v>50</v>
      </c>
      <c r="K27" s="40">
        <v>30</v>
      </c>
      <c r="L27" s="40">
        <v>50</v>
      </c>
      <c r="M27" s="40"/>
      <c r="N27" s="40">
        <v>20</v>
      </c>
      <c r="O27" s="40">
        <v>50</v>
      </c>
      <c r="P27" s="40"/>
      <c r="Q27" s="40"/>
      <c r="R27" s="40"/>
      <c r="S27" s="40"/>
      <c r="T27" s="40"/>
      <c r="U27" s="40">
        <v>53</v>
      </c>
      <c r="V27" s="40">
        <v>5</v>
      </c>
      <c r="W27" s="40"/>
      <c r="X27" s="40"/>
      <c r="Y27" s="40"/>
      <c r="Z27" s="40"/>
      <c r="AA27" s="40"/>
      <c r="AB27" s="40"/>
    </row>
    <row r="28" spans="1:28" ht="24.75" customHeight="1">
      <c r="A28" s="65" t="s">
        <v>131</v>
      </c>
      <c r="B28" s="31"/>
      <c r="C28" s="31">
        <v>885</v>
      </c>
      <c r="D28" s="22">
        <v>0.2</v>
      </c>
      <c r="E28" s="40">
        <v>50</v>
      </c>
      <c r="F28" s="40">
        <v>400</v>
      </c>
      <c r="G28" s="40">
        <v>165</v>
      </c>
      <c r="H28" s="40">
        <v>48</v>
      </c>
      <c r="I28" s="40"/>
      <c r="J28" s="40">
        <v>40</v>
      </c>
      <c r="K28" s="40">
        <v>30</v>
      </c>
      <c r="L28" s="40">
        <v>25</v>
      </c>
      <c r="M28" s="40"/>
      <c r="N28" s="40"/>
      <c r="O28" s="40"/>
      <c r="P28" s="40">
        <v>90</v>
      </c>
      <c r="Q28" s="40">
        <v>15</v>
      </c>
      <c r="R28" s="40"/>
      <c r="S28" s="40"/>
      <c r="T28" s="40"/>
      <c r="U28" s="40">
        <v>22</v>
      </c>
      <c r="V28" s="40"/>
      <c r="W28" s="40"/>
      <c r="X28" s="40"/>
      <c r="Y28" s="40"/>
      <c r="Z28" s="40"/>
      <c r="AA28" s="40"/>
      <c r="AB28" s="40"/>
    </row>
    <row r="29" spans="1:28" ht="26.25" customHeight="1">
      <c r="A29" s="65" t="s">
        <v>129</v>
      </c>
      <c r="B29" s="31">
        <v>1028</v>
      </c>
      <c r="C29" s="31">
        <v>2433</v>
      </c>
      <c r="D29" s="22">
        <v>0.1</v>
      </c>
      <c r="E29" s="40">
        <v>125</v>
      </c>
      <c r="F29" s="40">
        <v>930</v>
      </c>
      <c r="G29" s="40">
        <v>550</v>
      </c>
      <c r="H29" s="40">
        <v>76</v>
      </c>
      <c r="I29" s="40">
        <v>87</v>
      </c>
      <c r="J29" s="40">
        <v>147</v>
      </c>
      <c r="K29" s="40">
        <v>54</v>
      </c>
      <c r="L29" s="40">
        <v>98</v>
      </c>
      <c r="M29" s="40"/>
      <c r="N29" s="40">
        <v>22</v>
      </c>
      <c r="O29" s="40">
        <v>75</v>
      </c>
      <c r="P29" s="40">
        <v>135</v>
      </c>
      <c r="Q29" s="40">
        <v>23</v>
      </c>
      <c r="R29" s="40"/>
      <c r="S29" s="40"/>
      <c r="T29" s="40"/>
      <c r="U29" s="40">
        <v>104</v>
      </c>
      <c r="V29" s="40">
        <v>7</v>
      </c>
      <c r="W29" s="40"/>
      <c r="X29" s="40"/>
      <c r="Y29" s="40"/>
      <c r="Z29" s="40"/>
      <c r="AA29" s="40"/>
      <c r="AB29" s="40"/>
    </row>
    <row r="30" spans="1:28" ht="23.25" customHeight="1">
      <c r="A30" s="65" t="s">
        <v>130</v>
      </c>
      <c r="B30" s="31">
        <v>1028</v>
      </c>
      <c r="C30" s="31">
        <v>550</v>
      </c>
      <c r="D30" s="22"/>
      <c r="E30" s="40">
        <v>25</v>
      </c>
      <c r="F30" s="40">
        <v>120</v>
      </c>
      <c r="G30" s="40">
        <v>78</v>
      </c>
      <c r="H30" s="40"/>
      <c r="I30" s="40"/>
      <c r="J30" s="40">
        <v>75</v>
      </c>
      <c r="K30" s="40">
        <v>24</v>
      </c>
      <c r="L30" s="40">
        <v>60</v>
      </c>
      <c r="M30" s="40"/>
      <c r="N30" s="40">
        <v>22</v>
      </c>
      <c r="O30" s="40">
        <v>75</v>
      </c>
      <c r="P30" s="40"/>
      <c r="Q30" s="40"/>
      <c r="R30" s="40"/>
      <c r="S30" s="40"/>
      <c r="T30" s="40"/>
      <c r="U30" s="40">
        <v>64</v>
      </c>
      <c r="V30" s="40">
        <v>7</v>
      </c>
      <c r="W30" s="40"/>
      <c r="X30" s="40"/>
      <c r="Y30" s="40"/>
      <c r="Z30" s="40"/>
      <c r="AA30" s="40"/>
      <c r="AB30" s="40"/>
    </row>
    <row r="31" spans="1:28" ht="26.25" customHeight="1">
      <c r="A31" s="65" t="s">
        <v>131</v>
      </c>
      <c r="B31" s="31"/>
      <c r="C31" s="31">
        <v>1633</v>
      </c>
      <c r="D31" s="22"/>
      <c r="E31" s="40">
        <v>100</v>
      </c>
      <c r="F31" s="40">
        <v>800</v>
      </c>
      <c r="G31" s="40">
        <v>328</v>
      </c>
      <c r="H31" s="40">
        <v>67</v>
      </c>
      <c r="I31" s="40"/>
      <c r="J31" s="40">
        <v>72</v>
      </c>
      <c r="K31" s="40">
        <v>30</v>
      </c>
      <c r="L31" s="40">
        <v>38</v>
      </c>
      <c r="M31" s="40"/>
      <c r="N31" s="40"/>
      <c r="O31" s="40"/>
      <c r="P31" s="40">
        <v>135</v>
      </c>
      <c r="Q31" s="40">
        <v>23</v>
      </c>
      <c r="R31" s="40"/>
      <c r="S31" s="40"/>
      <c r="T31" s="40"/>
      <c r="U31" s="40">
        <v>40</v>
      </c>
      <c r="V31" s="40"/>
      <c r="W31" s="40"/>
      <c r="X31" s="40"/>
      <c r="Y31" s="40"/>
      <c r="Z31" s="40"/>
      <c r="AA31" s="40"/>
      <c r="AB31" s="40"/>
    </row>
    <row r="32" spans="1:28" ht="26.25" customHeight="1">
      <c r="A32" s="65" t="s">
        <v>35</v>
      </c>
      <c r="B32" s="31">
        <v>27.4</v>
      </c>
      <c r="C32" s="66">
        <v>15.1</v>
      </c>
      <c r="D32" s="22"/>
      <c r="E32" s="40">
        <v>16</v>
      </c>
      <c r="F32" s="40">
        <v>16</v>
      </c>
      <c r="G32" s="40">
        <v>17</v>
      </c>
      <c r="H32" s="40">
        <v>12.3</v>
      </c>
      <c r="I32" s="40">
        <v>10.1</v>
      </c>
      <c r="J32" s="40">
        <v>16.3</v>
      </c>
      <c r="K32" s="40">
        <v>9</v>
      </c>
      <c r="L32" s="40">
        <v>13</v>
      </c>
      <c r="M32" s="40"/>
      <c r="N32" s="40">
        <v>11</v>
      </c>
      <c r="O32" s="40">
        <v>15</v>
      </c>
      <c r="P32" s="40">
        <v>15</v>
      </c>
      <c r="Q32" s="40"/>
      <c r="R32" s="40"/>
      <c r="S32" s="40"/>
      <c r="T32" s="40"/>
      <c r="U32" s="40">
        <v>13.9</v>
      </c>
      <c r="V32" s="40">
        <v>14</v>
      </c>
      <c r="W32" s="40"/>
      <c r="X32" s="40"/>
      <c r="Y32" s="40"/>
      <c r="Z32" s="40"/>
      <c r="AA32" s="40"/>
      <c r="AB32" s="40"/>
    </row>
    <row r="33" spans="1:28" ht="26.25" customHeight="1">
      <c r="A33" s="65" t="s">
        <v>130</v>
      </c>
      <c r="B33" s="31">
        <v>27.4</v>
      </c>
      <c r="C33" s="66">
        <v>12.8</v>
      </c>
      <c r="D33" s="22"/>
      <c r="E33" s="40">
        <v>8.9</v>
      </c>
      <c r="F33" s="40">
        <v>15</v>
      </c>
      <c r="G33" s="40">
        <v>13</v>
      </c>
      <c r="H33" s="40"/>
      <c r="I33" s="40"/>
      <c r="J33" s="40">
        <v>14.4</v>
      </c>
      <c r="K33" s="40">
        <v>8</v>
      </c>
      <c r="L33" s="40"/>
      <c r="M33" s="40"/>
      <c r="N33" s="40">
        <v>11</v>
      </c>
      <c r="O33" s="40">
        <v>15</v>
      </c>
      <c r="P33" s="40"/>
      <c r="Q33" s="40"/>
      <c r="R33" s="40"/>
      <c r="S33" s="40"/>
      <c r="T33" s="40"/>
      <c r="U33" s="40">
        <v>12</v>
      </c>
      <c r="V33" s="40">
        <v>14</v>
      </c>
      <c r="W33" s="40"/>
      <c r="X33" s="40"/>
      <c r="Y33" s="40"/>
      <c r="Z33" s="40"/>
      <c r="AA33" s="40"/>
      <c r="AB33" s="40"/>
    </row>
    <row r="34" spans="1:28" ht="23.25" customHeight="1">
      <c r="A34" s="65" t="s">
        <v>131</v>
      </c>
      <c r="B34" s="31"/>
      <c r="C34" s="66">
        <v>18.5</v>
      </c>
      <c r="D34" s="22"/>
      <c r="E34" s="40">
        <v>20</v>
      </c>
      <c r="F34" s="40">
        <v>20</v>
      </c>
      <c r="G34" s="40">
        <v>19.9</v>
      </c>
      <c r="H34" s="40">
        <v>14</v>
      </c>
      <c r="I34" s="40"/>
      <c r="J34" s="40">
        <v>18</v>
      </c>
      <c r="K34" s="40">
        <v>10</v>
      </c>
      <c r="L34" s="40">
        <v>15</v>
      </c>
      <c r="M34" s="40"/>
      <c r="N34" s="40"/>
      <c r="O34" s="40"/>
      <c r="P34" s="40">
        <v>15</v>
      </c>
      <c r="Q34" s="40">
        <v>15</v>
      </c>
      <c r="R34" s="40"/>
      <c r="S34" s="40"/>
      <c r="T34" s="40"/>
      <c r="U34" s="40">
        <v>18</v>
      </c>
      <c r="V34" s="40"/>
      <c r="W34" s="40"/>
      <c r="X34" s="40"/>
      <c r="Y34" s="40"/>
      <c r="Z34" s="40"/>
      <c r="AA34" s="40"/>
      <c r="AB34" s="40"/>
    </row>
    <row r="35" spans="1:28" ht="26.25" customHeight="1">
      <c r="A35" s="65" t="s">
        <v>47</v>
      </c>
      <c r="B35" s="31"/>
      <c r="C35" s="66">
        <v>17</v>
      </c>
      <c r="D35" s="22"/>
      <c r="E35" s="40">
        <v>3</v>
      </c>
      <c r="F35" s="40">
        <v>5</v>
      </c>
      <c r="G35" s="40">
        <v>2</v>
      </c>
      <c r="H35" s="40">
        <v>1</v>
      </c>
      <c r="I35" s="40">
        <v>1</v>
      </c>
      <c r="J35" s="40">
        <v>1</v>
      </c>
      <c r="K35" s="40">
        <v>1</v>
      </c>
      <c r="L35" s="40">
        <v>2</v>
      </c>
      <c r="M35" s="40"/>
      <c r="N35" s="40">
        <v>1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26.25" customHeight="1">
      <c r="A36" s="65" t="s">
        <v>69</v>
      </c>
      <c r="B36" s="31"/>
      <c r="C36" s="66">
        <v>7.4</v>
      </c>
      <c r="D36" s="2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26.25" customHeight="1">
      <c r="A37" s="65" t="s">
        <v>36</v>
      </c>
      <c r="B37" s="31"/>
      <c r="C37" s="31"/>
      <c r="D37" s="2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21.75" customHeight="1">
      <c r="A38" s="24" t="s">
        <v>1</v>
      </c>
      <c r="B38" s="31"/>
      <c r="C38" s="31"/>
      <c r="D38" s="2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26.25" customHeight="1">
      <c r="A39" s="65" t="s">
        <v>37</v>
      </c>
      <c r="B39" s="31"/>
      <c r="C39" s="31"/>
      <c r="D39" s="2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26.25" customHeight="1">
      <c r="A40" s="65" t="s">
        <v>35</v>
      </c>
      <c r="B40" s="31"/>
      <c r="C40" s="31"/>
      <c r="D40" s="2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26.25" customHeight="1">
      <c r="A41" s="65" t="s">
        <v>39</v>
      </c>
      <c r="B41" s="31"/>
      <c r="C41" s="31"/>
      <c r="D41" s="2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26.25" customHeight="1">
      <c r="A42" s="24" t="s">
        <v>1</v>
      </c>
      <c r="B42" s="31"/>
      <c r="C42" s="31"/>
      <c r="D42" s="2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26.25" customHeight="1">
      <c r="A43" s="65" t="s">
        <v>40</v>
      </c>
      <c r="B43" s="31"/>
      <c r="C43" s="31"/>
      <c r="D43" s="2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26.25" customHeight="1">
      <c r="A44" s="65" t="s">
        <v>35</v>
      </c>
      <c r="B44" s="31"/>
      <c r="C44" s="31"/>
      <c r="D44" s="2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28.5" customHeight="1">
      <c r="A45" s="65" t="s">
        <v>64</v>
      </c>
      <c r="B45" s="31">
        <v>813</v>
      </c>
      <c r="C45" s="31">
        <v>1485</v>
      </c>
      <c r="D45" s="22"/>
      <c r="E45" s="40">
        <v>20</v>
      </c>
      <c r="F45" s="40">
        <v>400</v>
      </c>
      <c r="G45" s="40">
        <v>400</v>
      </c>
      <c r="H45" s="40"/>
      <c r="I45" s="40"/>
      <c r="J45" s="40">
        <v>140</v>
      </c>
      <c r="K45" s="40"/>
      <c r="L45" s="40"/>
      <c r="M45" s="40"/>
      <c r="N45" s="40"/>
      <c r="O45" s="40"/>
      <c r="P45" s="40">
        <v>520</v>
      </c>
      <c r="Q45" s="40">
        <v>5</v>
      </c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22.5" customHeight="1" hidden="1">
      <c r="A46" s="24"/>
      <c r="B46" s="41"/>
      <c r="C46" s="37"/>
      <c r="D46" s="22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8" customFormat="1" ht="29.25" customHeight="1" hidden="1">
      <c r="A47" s="23" t="s">
        <v>22</v>
      </c>
      <c r="B47" s="31"/>
      <c r="C47" s="36">
        <f aca="true" t="shared" si="5" ref="C47:C53">SUM(E47:AB47)</f>
        <v>0</v>
      </c>
      <c r="D47" s="22" t="e">
        <f>C47/B47</f>
        <v>#DIV/0!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8" customFormat="1" ht="24.75" customHeight="1" hidden="1">
      <c r="A48" s="23" t="s">
        <v>51</v>
      </c>
      <c r="B48" s="31"/>
      <c r="C48" s="36">
        <f t="shared" si="5"/>
        <v>0</v>
      </c>
      <c r="D48" s="22" t="e">
        <f aca="true" t="shared" si="6" ref="D48:D111">C48/B48</f>
        <v>#DIV/0!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8" customFormat="1" ht="22.5" customHeight="1" hidden="1">
      <c r="A49" s="23" t="s">
        <v>49</v>
      </c>
      <c r="B49" s="31"/>
      <c r="C49" s="36">
        <f t="shared" si="5"/>
        <v>0</v>
      </c>
      <c r="D49" s="22" t="e">
        <f t="shared" si="6"/>
        <v>#DIV/0!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s="8" customFormat="1" ht="45" customHeight="1" hidden="1">
      <c r="A50" s="23" t="s">
        <v>52</v>
      </c>
      <c r="B50" s="31"/>
      <c r="C50" s="36">
        <f t="shared" si="5"/>
        <v>0</v>
      </c>
      <c r="D50" s="22" t="e">
        <f t="shared" si="6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8" customFormat="1" ht="22.5" customHeight="1" hidden="1">
      <c r="A51" s="23" t="s">
        <v>53</v>
      </c>
      <c r="B51" s="31"/>
      <c r="C51" s="36">
        <f t="shared" si="5"/>
        <v>0</v>
      </c>
      <c r="D51" s="22" t="e">
        <f t="shared" si="6"/>
        <v>#DIV/0!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8" customFormat="1" ht="28.5" customHeight="1" hidden="1">
      <c r="A52" s="23" t="s">
        <v>48</v>
      </c>
      <c r="B52" s="31"/>
      <c r="C52" s="35">
        <f t="shared" si="5"/>
        <v>0</v>
      </c>
      <c r="D52" s="2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8" customFormat="1" ht="43.5" customHeight="1" hidden="1">
      <c r="A53" s="23" t="s">
        <v>23</v>
      </c>
      <c r="B53" s="31"/>
      <c r="C53" s="35">
        <f t="shared" si="5"/>
        <v>0</v>
      </c>
      <c r="D53" s="22" t="e">
        <f t="shared" si="6"/>
        <v>#DIV/0!</v>
      </c>
      <c r="E53" s="34"/>
      <c r="F53" s="34"/>
      <c r="G53" s="42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8" customFormat="1" ht="22.5" customHeight="1" hidden="1">
      <c r="A54" s="24" t="s">
        <v>67</v>
      </c>
      <c r="B54" s="37"/>
      <c r="C54" s="37"/>
      <c r="D54" s="22" t="e">
        <f t="shared" si="6"/>
        <v>#DIV/0!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s="8" customFormat="1" ht="24" customHeight="1" hidden="1">
      <c r="A55" s="23" t="s">
        <v>24</v>
      </c>
      <c r="B55" s="31"/>
      <c r="C55" s="35">
        <f>SUM(E55:AB55)</f>
        <v>0</v>
      </c>
      <c r="D55" s="22" t="e">
        <f t="shared" si="6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8" customFormat="1" ht="22.5" customHeight="1" hidden="1">
      <c r="A56" s="23" t="s">
        <v>25</v>
      </c>
      <c r="B56" s="31"/>
      <c r="C56" s="35">
        <f>SUM(E56:AB56)</f>
        <v>0</v>
      </c>
      <c r="D56" s="22" t="e">
        <f t="shared" si="6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8" customFormat="1" ht="22.5" customHeight="1" hidden="1">
      <c r="A57" s="23" t="s">
        <v>26</v>
      </c>
      <c r="B57" s="31"/>
      <c r="C57" s="35">
        <f>SUM(E57:AB57)</f>
        <v>0</v>
      </c>
      <c r="D57" s="22" t="e">
        <f t="shared" si="6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9" customFormat="1" ht="22.5" customHeight="1" hidden="1">
      <c r="A58" s="24" t="s">
        <v>50</v>
      </c>
      <c r="B58" s="35"/>
      <c r="C58" s="35">
        <f>SUM(E58:AB58)</f>
        <v>0</v>
      </c>
      <c r="D58" s="22" t="e">
        <f t="shared" si="6"/>
        <v>#DIV/0!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s="8" customFormat="1" ht="26.25" customHeight="1" hidden="1">
      <c r="A59" s="23" t="s">
        <v>27</v>
      </c>
      <c r="B59" s="31"/>
      <c r="C59" s="35">
        <f>SUM(E59:AB59)</f>
        <v>0</v>
      </c>
      <c r="D59" s="22" t="e">
        <f t="shared" si="6"/>
        <v>#DIV/0!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s="8" customFormat="1" ht="24.75" customHeight="1" hidden="1">
      <c r="A60" s="24" t="s">
        <v>67</v>
      </c>
      <c r="B60" s="37"/>
      <c r="C60" s="37"/>
      <c r="D60" s="22" t="e">
        <f t="shared" si="6"/>
        <v>#DIV/0!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8" customFormat="1" ht="22.5" customHeight="1" hidden="1">
      <c r="A61" s="23" t="s">
        <v>24</v>
      </c>
      <c r="B61" s="31"/>
      <c r="C61" s="35">
        <f aca="true" t="shared" si="7" ref="C61:C66">SUM(E61:AB61)</f>
        <v>0</v>
      </c>
      <c r="D61" s="22" t="e">
        <f t="shared" si="6"/>
        <v>#DIV/0!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s="8" customFormat="1" ht="22.5" customHeight="1" hidden="1">
      <c r="A62" s="23" t="s">
        <v>25</v>
      </c>
      <c r="B62" s="31"/>
      <c r="C62" s="35">
        <f t="shared" si="7"/>
        <v>0</v>
      </c>
      <c r="D62" s="22" t="e">
        <f t="shared" si="6"/>
        <v>#DIV/0!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s="8" customFormat="1" ht="25.5" customHeight="1" hidden="1">
      <c r="A63" s="23" t="s">
        <v>26</v>
      </c>
      <c r="B63" s="31"/>
      <c r="C63" s="35">
        <f t="shared" si="7"/>
        <v>0</v>
      </c>
      <c r="D63" s="22" t="e">
        <f t="shared" si="6"/>
        <v>#DIV/0!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s="8" customFormat="1" ht="28.5" customHeight="1" hidden="1">
      <c r="A64" s="23" t="s">
        <v>28</v>
      </c>
      <c r="B64" s="31"/>
      <c r="C64" s="35">
        <f t="shared" si="7"/>
        <v>0</v>
      </c>
      <c r="D64" s="22" t="e">
        <f t="shared" si="6"/>
        <v>#DIV/0!</v>
      </c>
      <c r="E64" s="40"/>
      <c r="F64" s="40"/>
      <c r="G64" s="4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s="8" customFormat="1" ht="27" customHeight="1" hidden="1">
      <c r="A65" s="23" t="s">
        <v>24</v>
      </c>
      <c r="B65" s="31"/>
      <c r="C65" s="35">
        <f t="shared" si="7"/>
        <v>0</v>
      </c>
      <c r="D65" s="22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s="8" customFormat="1" ht="27" customHeight="1" hidden="1">
      <c r="A66" s="23" t="s">
        <v>25</v>
      </c>
      <c r="B66" s="31"/>
      <c r="C66" s="35">
        <f t="shared" si="7"/>
        <v>0</v>
      </c>
      <c r="D66" s="22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s="8" customFormat="1" ht="27" customHeight="1" hidden="1">
      <c r="A67" s="23" t="s">
        <v>26</v>
      </c>
      <c r="B67" s="31"/>
      <c r="C67" s="35"/>
      <c r="D67" s="22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s="8" customFormat="1" ht="27" customHeight="1" hidden="1">
      <c r="A68" s="23" t="s">
        <v>35</v>
      </c>
      <c r="B68" s="45"/>
      <c r="C68" s="35" t="e">
        <f aca="true" t="shared" si="8" ref="C68:C75">SUM(E68:AB68)</f>
        <v>#DIV/0!</v>
      </c>
      <c r="D68" s="45" t="e">
        <f aca="true" t="shared" si="9" ref="D68:U68">D64/D59*10</f>
        <v>#DIV/0!</v>
      </c>
      <c r="E68" s="45" t="e">
        <f t="shared" si="9"/>
        <v>#DIV/0!</v>
      </c>
      <c r="F68" s="45" t="e">
        <f t="shared" si="9"/>
        <v>#DIV/0!</v>
      </c>
      <c r="G68" s="45" t="e">
        <f t="shared" si="9"/>
        <v>#DIV/0!</v>
      </c>
      <c r="H68" s="45" t="e">
        <f t="shared" si="9"/>
        <v>#DIV/0!</v>
      </c>
      <c r="I68" s="45" t="e">
        <f t="shared" si="9"/>
        <v>#DIV/0!</v>
      </c>
      <c r="J68" s="45" t="e">
        <f t="shared" si="9"/>
        <v>#DIV/0!</v>
      </c>
      <c r="K68" s="45" t="e">
        <f t="shared" si="9"/>
        <v>#DIV/0!</v>
      </c>
      <c r="L68" s="45" t="e">
        <f t="shared" si="9"/>
        <v>#DIV/0!</v>
      </c>
      <c r="M68" s="45" t="e">
        <f t="shared" si="9"/>
        <v>#DIV/0!</v>
      </c>
      <c r="N68" s="45" t="e">
        <f t="shared" si="9"/>
        <v>#DIV/0!</v>
      </c>
      <c r="O68" s="45" t="e">
        <f t="shared" si="9"/>
        <v>#DIV/0!</v>
      </c>
      <c r="P68" s="45" t="e">
        <f t="shared" si="9"/>
        <v>#DIV/0!</v>
      </c>
      <c r="Q68" s="45" t="e">
        <f t="shared" si="9"/>
        <v>#DIV/0!</v>
      </c>
      <c r="R68" s="45" t="e">
        <f t="shared" si="9"/>
        <v>#DIV/0!</v>
      </c>
      <c r="S68" s="45" t="e">
        <f t="shared" si="9"/>
        <v>#DIV/0!</v>
      </c>
      <c r="T68" s="45" t="e">
        <f t="shared" si="9"/>
        <v>#DIV/0!</v>
      </c>
      <c r="U68" s="45" t="e">
        <f t="shared" si="9"/>
        <v>#DIV/0!</v>
      </c>
      <c r="V68" s="45"/>
      <c r="W68" s="45"/>
      <c r="X68" s="45"/>
      <c r="Y68" s="45"/>
      <c r="Z68" s="45"/>
      <c r="AA68" s="45"/>
      <c r="AB68" s="45"/>
    </row>
    <row r="69" spans="1:28" s="8" customFormat="1" ht="27" customHeight="1" hidden="1">
      <c r="A69" s="23" t="s">
        <v>31</v>
      </c>
      <c r="B69" s="45"/>
      <c r="C69" s="35">
        <f t="shared" si="8"/>
        <v>0</v>
      </c>
      <c r="D69" s="22" t="e">
        <f t="shared" si="6"/>
        <v>#DIV/0!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</row>
    <row r="70" spans="1:28" s="8" customFormat="1" ht="27" customHeight="1" hidden="1">
      <c r="A70" s="23" t="s">
        <v>29</v>
      </c>
      <c r="B70" s="45"/>
      <c r="C70" s="35">
        <f t="shared" si="8"/>
        <v>0</v>
      </c>
      <c r="D70" s="22" t="e">
        <f t="shared" si="6"/>
        <v>#DIV/0!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1:28" s="8" customFormat="1" ht="27" customHeight="1" hidden="1">
      <c r="A71" s="23" t="s">
        <v>30</v>
      </c>
      <c r="B71" s="45"/>
      <c r="C71" s="35">
        <f t="shared" si="8"/>
        <v>0</v>
      </c>
      <c r="D71" s="22" t="e">
        <f t="shared" si="6"/>
        <v>#DIV/0!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1:28" s="8" customFormat="1" ht="27" customHeight="1" hidden="1">
      <c r="A72" s="24" t="s">
        <v>32</v>
      </c>
      <c r="B72" s="35"/>
      <c r="C72" s="35">
        <f t="shared" si="8"/>
        <v>0</v>
      </c>
      <c r="D72" s="22" t="e">
        <f t="shared" si="6"/>
        <v>#DIV/0!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s="8" customFormat="1" ht="27" customHeight="1" hidden="1">
      <c r="A73" s="23" t="s">
        <v>47</v>
      </c>
      <c r="B73" s="35"/>
      <c r="C73" s="35">
        <f t="shared" si="8"/>
        <v>0</v>
      </c>
      <c r="D73" s="22" t="e">
        <f t="shared" si="6"/>
        <v>#DIV/0!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s="8" customFormat="1" ht="27" customHeight="1" hidden="1">
      <c r="A74" s="23" t="s">
        <v>69</v>
      </c>
      <c r="B74" s="45"/>
      <c r="C74" s="35">
        <f t="shared" si="8"/>
        <v>0</v>
      </c>
      <c r="D74" s="45" t="e">
        <f>(D59-#REF!)/D73/3</f>
        <v>#DIV/0!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1:28" s="8" customFormat="1" ht="27" customHeight="1" hidden="1">
      <c r="A75" s="23" t="s">
        <v>85</v>
      </c>
      <c r="B75" s="46"/>
      <c r="C75" s="35">
        <f t="shared" si="8"/>
        <v>0</v>
      </c>
      <c r="D75" s="22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s="8" customFormat="1" ht="27" customHeight="1" hidden="1" outlineLevel="1">
      <c r="A76" s="23" t="s">
        <v>86</v>
      </c>
      <c r="B76" s="36"/>
      <c r="C76" s="36"/>
      <c r="D76" s="22" t="e">
        <f t="shared" si="6"/>
        <v>#DIV/0!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8" customFormat="1" ht="27" customHeight="1" hidden="1" outlineLevel="1">
      <c r="A77" s="23" t="s">
        <v>36</v>
      </c>
      <c r="B77" s="31"/>
      <c r="C77" s="35">
        <f>SUM(E77:AB77)</f>
        <v>0</v>
      </c>
      <c r="D77" s="22" t="e">
        <f t="shared" si="6"/>
        <v>#DIV/0!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s="8" customFormat="1" ht="27" customHeight="1" hidden="1">
      <c r="A78" s="24" t="s">
        <v>1</v>
      </c>
      <c r="B78" s="37"/>
      <c r="C78" s="37" t="e">
        <f>C77/C76</f>
        <v>#DIV/0!</v>
      </c>
      <c r="D78" s="22" t="e">
        <f t="shared" si="6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8" customFormat="1" ht="27" customHeight="1" hidden="1">
      <c r="A79" s="24" t="s">
        <v>70</v>
      </c>
      <c r="B79" s="48"/>
      <c r="C79" s="48">
        <f>C76-C77</f>
        <v>0</v>
      </c>
      <c r="D79" s="48" t="e">
        <f>D76-D77</f>
        <v>#DIV/0!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 s="8" customFormat="1" ht="27" customHeight="1" hidden="1">
      <c r="A80" s="23" t="s">
        <v>37</v>
      </c>
      <c r="B80" s="31"/>
      <c r="C80" s="35">
        <f>SUM(E80:AB80)</f>
        <v>0</v>
      </c>
      <c r="D80" s="22" t="e">
        <f t="shared" si="6"/>
        <v>#DIV/0!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s="8" customFormat="1" ht="27" customHeight="1" hidden="1">
      <c r="A81" s="23" t="s">
        <v>35</v>
      </c>
      <c r="B81" s="47"/>
      <c r="C81" s="47" t="e">
        <f>C80/C77*10</f>
        <v>#DIV/0!</v>
      </c>
      <c r="D81" s="22" t="e">
        <f t="shared" si="6"/>
        <v>#DIV/0!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s="8" customFormat="1" ht="27" customHeight="1" hidden="1" outlineLevel="1">
      <c r="A82" s="23" t="s">
        <v>38</v>
      </c>
      <c r="B82" s="21"/>
      <c r="C82" s="36">
        <f>SUM(E82:AB82)</f>
        <v>0</v>
      </c>
      <c r="D82" s="22" t="e">
        <f t="shared" si="6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40"/>
      <c r="V82" s="40"/>
      <c r="W82" s="40"/>
      <c r="X82" s="40"/>
      <c r="Y82" s="40"/>
      <c r="Z82" s="40"/>
      <c r="AA82" s="40"/>
      <c r="AB82" s="40"/>
    </row>
    <row r="83" spans="1:28" s="8" customFormat="1" ht="27" customHeight="1" hidden="1" outlineLevel="1">
      <c r="A83" s="23" t="s">
        <v>39</v>
      </c>
      <c r="B83" s="31"/>
      <c r="C83" s="35">
        <f>SUM(E83:AB83)</f>
        <v>0</v>
      </c>
      <c r="D83" s="22" t="e">
        <f t="shared" si="6"/>
        <v>#DIV/0!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s="8" customFormat="1" ht="23.25" customHeight="1" hidden="1">
      <c r="A84" s="24" t="s">
        <v>1</v>
      </c>
      <c r="B84" s="37"/>
      <c r="C84" s="37" t="e">
        <f>C83/C82</f>
        <v>#DIV/0!</v>
      </c>
      <c r="D84" s="22" t="e">
        <f t="shared" si="6"/>
        <v>#DIV/0!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8" customFormat="1" ht="27" customHeight="1" hidden="1">
      <c r="A85" s="23" t="s">
        <v>40</v>
      </c>
      <c r="B85" s="31"/>
      <c r="C85" s="35">
        <f>SUM(E85:AB85)</f>
        <v>0</v>
      </c>
      <c r="D85" s="22" t="e">
        <f t="shared" si="6"/>
        <v>#DIV/0!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4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s="8" customFormat="1" ht="28.5" customHeight="1" hidden="1">
      <c r="A86" s="23" t="s">
        <v>35</v>
      </c>
      <c r="B86" s="47"/>
      <c r="C86" s="47" t="e">
        <f>C85/C83*10</f>
        <v>#DIV/0!</v>
      </c>
      <c r="D86" s="22" t="e">
        <f t="shared" si="6"/>
        <v>#DIV/0!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s="8" customFormat="1" ht="27" customHeight="1" hidden="1" outlineLevel="1">
      <c r="A87" s="23" t="s">
        <v>42</v>
      </c>
      <c r="B87" s="21"/>
      <c r="C87" s="36">
        <f>SUM(E87:AB87)</f>
        <v>0</v>
      </c>
      <c r="D87" s="22" t="e">
        <f aca="true" t="shared" si="10" ref="D87:D97">C87/B87</f>
        <v>#DIV/0!</v>
      </c>
      <c r="E87" s="4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s="8" customFormat="1" ht="27" customHeight="1" hidden="1" outlineLevel="1">
      <c r="A88" s="23" t="s">
        <v>43</v>
      </c>
      <c r="B88" s="31"/>
      <c r="C88" s="35">
        <f>SUM(E88:AB88)</f>
        <v>0</v>
      </c>
      <c r="D88" s="22" t="e">
        <f t="shared" si="10"/>
        <v>#DIV/0!</v>
      </c>
      <c r="E88" s="5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s="8" customFormat="1" ht="27" customHeight="1" hidden="1">
      <c r="A89" s="24" t="s">
        <v>1</v>
      </c>
      <c r="B89" s="37"/>
      <c r="C89" s="37" t="e">
        <f>C88/C87</f>
        <v>#DIV/0!</v>
      </c>
      <c r="D89" s="22" t="e">
        <f t="shared" si="10"/>
        <v>#DIV/0!</v>
      </c>
      <c r="E89" s="50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8" customFormat="1" ht="27" customHeight="1" hidden="1">
      <c r="A90" s="23" t="s">
        <v>44</v>
      </c>
      <c r="B90" s="31"/>
      <c r="C90" s="35">
        <f>SUM(E90:AB90)</f>
        <v>0</v>
      </c>
      <c r="D90" s="22" t="e">
        <f t="shared" si="10"/>
        <v>#DIV/0!</v>
      </c>
      <c r="E90" s="5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s="8" customFormat="1" ht="27" customHeight="1" hidden="1">
      <c r="A91" s="23" t="s">
        <v>35</v>
      </c>
      <c r="B91" s="47"/>
      <c r="C91" s="47" t="e">
        <f>C90/C88*10</f>
        <v>#DIV/0!</v>
      </c>
      <c r="D91" s="22" t="e">
        <f t="shared" si="10"/>
        <v>#DIV/0!</v>
      </c>
      <c r="E91" s="50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50"/>
      <c r="V91" s="50"/>
      <c r="W91" s="50"/>
      <c r="X91" s="50"/>
      <c r="Y91" s="50"/>
      <c r="Z91" s="50"/>
      <c r="AA91" s="50"/>
      <c r="AB91" s="50"/>
    </row>
    <row r="92" spans="1:28" s="8" customFormat="1" ht="27" customHeight="1" hidden="1">
      <c r="A92" s="24" t="s">
        <v>62</v>
      </c>
      <c r="B92" s="35"/>
      <c r="C92" s="35">
        <f>SUM(E92:AB92)</f>
        <v>0</v>
      </c>
      <c r="D92" s="22" t="e">
        <f t="shared" si="10"/>
        <v>#DIV/0!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s="8" customFormat="1" ht="27" customHeight="1" hidden="1">
      <c r="A93" s="23" t="s">
        <v>63</v>
      </c>
      <c r="B93" s="35"/>
      <c r="C93" s="35">
        <f>SUM(E93:AB93)</f>
        <v>0</v>
      </c>
      <c r="D93" s="22" t="e">
        <f t="shared" si="10"/>
        <v>#DIV/0!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s="8" customFormat="1" ht="27" customHeight="1" hidden="1">
      <c r="A94" s="23" t="s">
        <v>35</v>
      </c>
      <c r="B94" s="35"/>
      <c r="C94" s="35">
        <f>SUM(E94:AB94)</f>
        <v>0</v>
      </c>
      <c r="D94" s="22" t="e">
        <f t="shared" si="10"/>
        <v>#DIV/0!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s="8" customFormat="1" ht="27" customHeight="1" hidden="1" outlineLevel="1">
      <c r="A95" s="24" t="s">
        <v>33</v>
      </c>
      <c r="B95" s="35"/>
      <c r="C95" s="35">
        <f>SUM(E95:AB95)</f>
        <v>0</v>
      </c>
      <c r="D95" s="22" t="e">
        <f t="shared" si="10"/>
        <v>#DIV/0!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s="8" customFormat="1" ht="27" customHeight="1" hidden="1" outlineLevel="1">
      <c r="A96" s="23" t="s">
        <v>34</v>
      </c>
      <c r="B96" s="35"/>
      <c r="C96" s="35">
        <f>SUM(E96:AB96)</f>
        <v>0</v>
      </c>
      <c r="D96" s="22" t="e">
        <f t="shared" si="10"/>
        <v>#DIV/0!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s="8" customFormat="1" ht="27" customHeight="1" hidden="1">
      <c r="A97" s="23" t="s">
        <v>35</v>
      </c>
      <c r="B97" s="47"/>
      <c r="C97" s="47" t="e">
        <f>C96/C95*10</f>
        <v>#DIV/0!</v>
      </c>
      <c r="D97" s="22" t="e">
        <f t="shared" si="10"/>
        <v>#DIV/0!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</row>
    <row r="98" spans="1:28" s="8" customFormat="1" ht="27" customHeight="1" hidden="1">
      <c r="A98" s="24" t="s">
        <v>41</v>
      </c>
      <c r="B98" s="31"/>
      <c r="C98" s="35">
        <f>SUM(E98:AB98)</f>
        <v>0</v>
      </c>
      <c r="D98" s="22" t="e">
        <f t="shared" si="6"/>
        <v>#DIV/0!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s="8" customFormat="1" ht="27" customHeight="1" hidden="1">
      <c r="A99" s="24" t="s">
        <v>65</v>
      </c>
      <c r="B99" s="31"/>
      <c r="C99" s="35"/>
      <c r="D99" s="22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s="8" customFormat="1" ht="27" customHeight="1" hidden="1">
      <c r="A100" s="24" t="s">
        <v>66</v>
      </c>
      <c r="B100" s="31"/>
      <c r="C100" s="35"/>
      <c r="D100" s="22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s="9" customFormat="1" ht="29.25" customHeight="1" hidden="1">
      <c r="A101" s="23" t="s">
        <v>64</v>
      </c>
      <c r="B101" s="31"/>
      <c r="C101" s="35">
        <f>SUM(E101:AB101)</f>
        <v>0</v>
      </c>
      <c r="D101" s="22" t="e">
        <f t="shared" si="6"/>
        <v>#DIV/0!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s="9" customFormat="1" ht="29.25" customHeight="1" hidden="1">
      <c r="A102" s="24" t="s">
        <v>68</v>
      </c>
      <c r="B102" s="22"/>
      <c r="C102" s="35">
        <f>SUM(E102:AB102)</f>
        <v>0</v>
      </c>
      <c r="D102" s="22" t="e">
        <f>D101/#REF!</f>
        <v>#DIV/0!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s="8" customFormat="1" ht="27" customHeight="1" hidden="1">
      <c r="A103" s="23" t="s">
        <v>46</v>
      </c>
      <c r="B103" s="31"/>
      <c r="C103" s="35">
        <f>SUM(E103:AB103)</f>
        <v>0</v>
      </c>
      <c r="D103" s="22" t="e">
        <f>C103/B103</f>
        <v>#DIV/0!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s="8" customFormat="1" ht="27" customHeight="1" hidden="1" outlineLevel="1">
      <c r="A104" s="23" t="s">
        <v>45</v>
      </c>
      <c r="B104" s="31"/>
      <c r="C104" s="35">
        <f>SUM(E104:AB104)</f>
        <v>0</v>
      </c>
      <c r="D104" s="22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s="8" customFormat="1" ht="27" customHeight="1" hidden="1" outlineLevel="1">
      <c r="A105" s="23" t="s">
        <v>81</v>
      </c>
      <c r="B105" s="31"/>
      <c r="C105" s="35">
        <f>SUM(E105:AB105)</f>
        <v>0</v>
      </c>
      <c r="D105" s="2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s="8" customFormat="1" ht="27" customHeight="1" hidden="1">
      <c r="A106" s="24" t="s">
        <v>1</v>
      </c>
      <c r="B106" s="25" t="e">
        <f aca="true" t="shared" si="11" ref="B106:U106">B105/B104</f>
        <v>#DIV/0!</v>
      </c>
      <c r="C106" s="25" t="e">
        <f t="shared" si="11"/>
        <v>#DIV/0!</v>
      </c>
      <c r="D106" s="25" t="e">
        <f t="shared" si="11"/>
        <v>#DIV/0!</v>
      </c>
      <c r="E106" s="25" t="e">
        <f t="shared" si="11"/>
        <v>#DIV/0!</v>
      </c>
      <c r="F106" s="25" t="e">
        <f t="shared" si="11"/>
        <v>#DIV/0!</v>
      </c>
      <c r="G106" s="25" t="e">
        <f t="shared" si="11"/>
        <v>#DIV/0!</v>
      </c>
      <c r="H106" s="25" t="e">
        <f>H105/H104</f>
        <v>#DIV/0!</v>
      </c>
      <c r="I106" s="25" t="e">
        <f t="shared" si="11"/>
        <v>#DIV/0!</v>
      </c>
      <c r="J106" s="25" t="e">
        <f t="shared" si="11"/>
        <v>#DIV/0!</v>
      </c>
      <c r="K106" s="25" t="e">
        <f t="shared" si="11"/>
        <v>#DIV/0!</v>
      </c>
      <c r="L106" s="25" t="e">
        <f t="shared" si="11"/>
        <v>#DIV/0!</v>
      </c>
      <c r="M106" s="25" t="e">
        <f t="shared" si="11"/>
        <v>#DIV/0!</v>
      </c>
      <c r="N106" s="25" t="e">
        <f t="shared" si="11"/>
        <v>#DIV/0!</v>
      </c>
      <c r="O106" s="25" t="e">
        <f t="shared" si="11"/>
        <v>#DIV/0!</v>
      </c>
      <c r="P106" s="25" t="e">
        <f t="shared" si="11"/>
        <v>#DIV/0!</v>
      </c>
      <c r="Q106" s="25" t="e">
        <f t="shared" si="11"/>
        <v>#DIV/0!</v>
      </c>
      <c r="R106" s="25" t="e">
        <f t="shared" si="11"/>
        <v>#DIV/0!</v>
      </c>
      <c r="S106" s="25" t="e">
        <f t="shared" si="11"/>
        <v>#DIV/0!</v>
      </c>
      <c r="T106" s="25" t="e">
        <f t="shared" si="11"/>
        <v>#DIV/0!</v>
      </c>
      <c r="U106" s="25" t="e">
        <f t="shared" si="11"/>
        <v>#DIV/0!</v>
      </c>
      <c r="V106" s="25"/>
      <c r="W106" s="25"/>
      <c r="X106" s="25"/>
      <c r="Y106" s="25"/>
      <c r="Z106" s="25"/>
      <c r="AA106" s="25"/>
      <c r="AB106" s="25"/>
    </row>
    <row r="107" spans="1:28" s="8" customFormat="1" ht="27" customHeight="1" hidden="1">
      <c r="A107" s="23" t="s">
        <v>83</v>
      </c>
      <c r="B107" s="25"/>
      <c r="C107" s="35">
        <f>SUM(E107:AB107)</f>
        <v>0</v>
      </c>
      <c r="D107" s="25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28" s="8" customFormat="1" ht="27" customHeight="1" hidden="1">
      <c r="A108" s="23" t="s">
        <v>84</v>
      </c>
      <c r="B108" s="25"/>
      <c r="C108" s="35">
        <f>SUM(E108:AB108)</f>
        <v>0</v>
      </c>
      <c r="D108" s="25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1:28" s="8" customFormat="1" ht="9.75" customHeight="1" hidden="1">
      <c r="A109" s="23"/>
      <c r="B109" s="25"/>
      <c r="C109" s="35"/>
      <c r="D109" s="25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</row>
    <row r="110" spans="1:28" s="9" customFormat="1" ht="29.25" customHeight="1" hidden="1" outlineLevel="1">
      <c r="A110" s="23" t="s">
        <v>16</v>
      </c>
      <c r="B110" s="31"/>
      <c r="C110" s="35">
        <f>SUM(E110:AB110)</f>
        <v>0</v>
      </c>
      <c r="D110" s="22" t="e">
        <f t="shared" si="6"/>
        <v>#DIV/0!</v>
      </c>
      <c r="E110" s="34"/>
      <c r="F110" s="34"/>
      <c r="G110" s="42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s="14" customFormat="1" ht="29.25" customHeight="1" hidden="1" outlineLevel="1">
      <c r="A111" s="23" t="s">
        <v>11</v>
      </c>
      <c r="B111" s="31"/>
      <c r="C111" s="35">
        <f>SUM(E111:AB111)</f>
        <v>0</v>
      </c>
      <c r="D111" s="22" t="e">
        <f t="shared" si="6"/>
        <v>#DIV/0!</v>
      </c>
      <c r="E111" s="40"/>
      <c r="F111" s="40"/>
      <c r="G111" s="52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s="9" customFormat="1" ht="29.25" customHeight="1" hidden="1">
      <c r="A112" s="23" t="s">
        <v>20</v>
      </c>
      <c r="B112" s="26" t="e">
        <f aca="true" t="shared" si="12" ref="B112:U112">B111/B110</f>
        <v>#DIV/0!</v>
      </c>
      <c r="C112" s="26" t="e">
        <f t="shared" si="12"/>
        <v>#DIV/0!</v>
      </c>
      <c r="D112" s="26" t="e">
        <f t="shared" si="12"/>
        <v>#DIV/0!</v>
      </c>
      <c r="E112" s="26" t="e">
        <f t="shared" si="12"/>
        <v>#DIV/0!</v>
      </c>
      <c r="F112" s="26" t="e">
        <f t="shared" si="12"/>
        <v>#DIV/0!</v>
      </c>
      <c r="G112" s="26" t="e">
        <f t="shared" si="12"/>
        <v>#DIV/0!</v>
      </c>
      <c r="H112" s="26" t="e">
        <f t="shared" si="12"/>
        <v>#DIV/0!</v>
      </c>
      <c r="I112" s="26" t="e">
        <f t="shared" si="12"/>
        <v>#DIV/0!</v>
      </c>
      <c r="J112" s="26" t="e">
        <f t="shared" si="12"/>
        <v>#DIV/0!</v>
      </c>
      <c r="K112" s="26" t="e">
        <f t="shared" si="12"/>
        <v>#DIV/0!</v>
      </c>
      <c r="L112" s="26" t="e">
        <f t="shared" si="12"/>
        <v>#DIV/0!</v>
      </c>
      <c r="M112" s="26" t="e">
        <f t="shared" si="12"/>
        <v>#DIV/0!</v>
      </c>
      <c r="N112" s="26" t="e">
        <f t="shared" si="12"/>
        <v>#DIV/0!</v>
      </c>
      <c r="O112" s="26" t="e">
        <f t="shared" si="12"/>
        <v>#DIV/0!</v>
      </c>
      <c r="P112" s="26" t="e">
        <f t="shared" si="12"/>
        <v>#DIV/0!</v>
      </c>
      <c r="Q112" s="26" t="e">
        <f t="shared" si="12"/>
        <v>#DIV/0!</v>
      </c>
      <c r="R112" s="26" t="e">
        <f t="shared" si="12"/>
        <v>#DIV/0!</v>
      </c>
      <c r="S112" s="26" t="e">
        <f t="shared" si="12"/>
        <v>#DIV/0!</v>
      </c>
      <c r="T112" s="26" t="e">
        <f t="shared" si="12"/>
        <v>#DIV/0!</v>
      </c>
      <c r="U112" s="26" t="e">
        <f t="shared" si="12"/>
        <v>#DIV/0!</v>
      </c>
      <c r="V112" s="26"/>
      <c r="W112" s="26"/>
      <c r="X112" s="26"/>
      <c r="Y112" s="26"/>
      <c r="Z112" s="26"/>
      <c r="AA112" s="26"/>
      <c r="AB112" s="26"/>
    </row>
    <row r="113" spans="1:28" s="9" customFormat="1" ht="29.25" customHeight="1" hidden="1" outlineLevel="1">
      <c r="A113" s="23" t="s">
        <v>60</v>
      </c>
      <c r="B113" s="35"/>
      <c r="C113" s="35">
        <f>SUM(E113:AB113)</f>
        <v>0</v>
      </c>
      <c r="D113" s="22" t="e">
        <f>C113/B113</f>
        <v>#DIV/0!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s="14" customFormat="1" ht="29.25" customHeight="1" hidden="1" outlineLevel="1">
      <c r="A114" s="23" t="s">
        <v>21</v>
      </c>
      <c r="B114" s="31"/>
      <c r="C114" s="35">
        <f>SUM(E114:AB114)</f>
        <v>0</v>
      </c>
      <c r="D114" s="22" t="e">
        <f>C114/B114</f>
        <v>#DIV/0!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s="9" customFormat="1" ht="29.25" customHeight="1" hidden="1">
      <c r="A115" s="23" t="s">
        <v>61</v>
      </c>
      <c r="B115" s="26" t="e">
        <f aca="true" t="shared" si="13" ref="B115:U115">B114/B113</f>
        <v>#DIV/0!</v>
      </c>
      <c r="C115" s="26" t="e">
        <f t="shared" si="13"/>
        <v>#DIV/0!</v>
      </c>
      <c r="D115" s="26" t="e">
        <f t="shared" si="13"/>
        <v>#DIV/0!</v>
      </c>
      <c r="E115" s="26" t="e">
        <f t="shared" si="13"/>
        <v>#DIV/0!</v>
      </c>
      <c r="F115" s="26" t="e">
        <f t="shared" si="13"/>
        <v>#DIV/0!</v>
      </c>
      <c r="G115" s="26" t="e">
        <f t="shared" si="13"/>
        <v>#DIV/0!</v>
      </c>
      <c r="H115" s="26" t="e">
        <f t="shared" si="13"/>
        <v>#DIV/0!</v>
      </c>
      <c r="I115" s="26" t="e">
        <f t="shared" si="13"/>
        <v>#DIV/0!</v>
      </c>
      <c r="J115" s="26" t="e">
        <f t="shared" si="13"/>
        <v>#DIV/0!</v>
      </c>
      <c r="K115" s="26" t="e">
        <f t="shared" si="13"/>
        <v>#DIV/0!</v>
      </c>
      <c r="L115" s="26" t="e">
        <f t="shared" si="13"/>
        <v>#DIV/0!</v>
      </c>
      <c r="M115" s="26" t="e">
        <f t="shared" si="13"/>
        <v>#DIV/0!</v>
      </c>
      <c r="N115" s="26" t="e">
        <f t="shared" si="13"/>
        <v>#DIV/0!</v>
      </c>
      <c r="O115" s="26" t="e">
        <f t="shared" si="13"/>
        <v>#DIV/0!</v>
      </c>
      <c r="P115" s="26" t="e">
        <f t="shared" si="13"/>
        <v>#DIV/0!</v>
      </c>
      <c r="Q115" s="26" t="e">
        <f t="shared" si="13"/>
        <v>#DIV/0!</v>
      </c>
      <c r="R115" s="26" t="e">
        <f t="shared" si="13"/>
        <v>#DIV/0!</v>
      </c>
      <c r="S115" s="26" t="e">
        <f t="shared" si="13"/>
        <v>#DIV/0!</v>
      </c>
      <c r="T115" s="26" t="e">
        <f t="shared" si="13"/>
        <v>#DIV/0!</v>
      </c>
      <c r="U115" s="26" t="e">
        <f t="shared" si="13"/>
        <v>#DIV/0!</v>
      </c>
      <c r="V115" s="26"/>
      <c r="W115" s="26"/>
      <c r="X115" s="26"/>
      <c r="Y115" s="26"/>
      <c r="Z115" s="26"/>
      <c r="AA115" s="26"/>
      <c r="AB115" s="26"/>
    </row>
    <row r="116" spans="1:28" s="9" customFormat="1" ht="29.25" customHeight="1" hidden="1">
      <c r="A116" s="24" t="s">
        <v>59</v>
      </c>
      <c r="B116" s="31"/>
      <c r="C116" s="35"/>
      <c r="D116" s="22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s="14" customFormat="1" ht="29.25" customHeight="1" hidden="1" outlineLevel="1">
      <c r="A117" s="24" t="s">
        <v>76</v>
      </c>
      <c r="B117" s="31"/>
      <c r="C117" s="35">
        <f>SUM(E117:AB117)</f>
        <v>0</v>
      </c>
      <c r="D117" s="22" t="e">
        <f>C117/B117</f>
        <v>#DIV/0!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s="14" customFormat="1" ht="29.25" customHeight="1" hidden="1" outlineLevel="1">
      <c r="A118" s="24" t="s">
        <v>88</v>
      </c>
      <c r="B118" s="31"/>
      <c r="C118" s="35">
        <f>SUM(E118:AB118)</f>
        <v>0</v>
      </c>
      <c r="D118" s="22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38" s="9" customFormat="1" ht="29.25" customHeight="1" hidden="1" outlineLevel="1">
      <c r="A119" s="24" t="s">
        <v>13</v>
      </c>
      <c r="B119" s="31"/>
      <c r="C119" s="35">
        <f>SUM(E119:AB119)</f>
        <v>0</v>
      </c>
      <c r="D119" s="22" t="e">
        <f>C119/B119</f>
        <v>#DIV/0!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L119" s="9" t="s">
        <v>9</v>
      </c>
    </row>
    <row r="120" spans="1:29" s="9" customFormat="1" ht="29.25" customHeight="1" hidden="1" outlineLevel="1">
      <c r="A120" s="24" t="s">
        <v>17</v>
      </c>
      <c r="B120" s="35"/>
      <c r="C120" s="35">
        <f>C117*0.45</f>
        <v>0</v>
      </c>
      <c r="D120" s="35" t="e">
        <f>D117*0.45</f>
        <v>#DIV/0!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16"/>
    </row>
    <row r="121" spans="1:29" s="9" customFormat="1" ht="29.25" customHeight="1" hidden="1" outlineLevel="1">
      <c r="A121" s="24" t="s">
        <v>87</v>
      </c>
      <c r="B121" s="35"/>
      <c r="C121" s="35">
        <f>SUM(E121:AB121)</f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16"/>
    </row>
    <row r="122" spans="1:28" s="9" customFormat="1" ht="29.25" customHeight="1" hidden="1">
      <c r="A122" s="24" t="s">
        <v>113</v>
      </c>
      <c r="B122" s="22" t="e">
        <f>B117/B119</f>
        <v>#DIV/0!</v>
      </c>
      <c r="C122" s="22" t="e">
        <f>C117/C119</f>
        <v>#DIV/0!</v>
      </c>
      <c r="D122" s="22" t="e">
        <f aca="true" t="shared" si="14" ref="D122:U122">D117/D119</f>
        <v>#DIV/0!</v>
      </c>
      <c r="E122" s="22" t="e">
        <f t="shared" si="14"/>
        <v>#DIV/0!</v>
      </c>
      <c r="F122" s="22" t="e">
        <f t="shared" si="14"/>
        <v>#DIV/0!</v>
      </c>
      <c r="G122" s="22" t="e">
        <f t="shared" si="14"/>
        <v>#DIV/0!</v>
      </c>
      <c r="H122" s="22" t="e">
        <f t="shared" si="14"/>
        <v>#DIV/0!</v>
      </c>
      <c r="I122" s="22" t="e">
        <f t="shared" si="14"/>
        <v>#DIV/0!</v>
      </c>
      <c r="J122" s="22" t="e">
        <f t="shared" si="14"/>
        <v>#DIV/0!</v>
      </c>
      <c r="K122" s="22" t="s">
        <v>79</v>
      </c>
      <c r="L122" s="22" t="e">
        <f t="shared" si="14"/>
        <v>#DIV/0!</v>
      </c>
      <c r="M122" s="22" t="e">
        <f t="shared" si="14"/>
        <v>#DIV/0!</v>
      </c>
      <c r="N122" s="22" t="e">
        <f t="shared" si="14"/>
        <v>#DIV/0!</v>
      </c>
      <c r="O122" s="22" t="e">
        <f t="shared" si="14"/>
        <v>#DIV/0!</v>
      </c>
      <c r="P122" s="22" t="e">
        <f t="shared" si="14"/>
        <v>#DIV/0!</v>
      </c>
      <c r="Q122" s="22" t="e">
        <f t="shared" si="14"/>
        <v>#DIV/0!</v>
      </c>
      <c r="R122" s="22" t="e">
        <f t="shared" si="14"/>
        <v>#DIV/0!</v>
      </c>
      <c r="S122" s="22" t="e">
        <f t="shared" si="14"/>
        <v>#DIV/0!</v>
      </c>
      <c r="T122" s="22" t="e">
        <f t="shared" si="14"/>
        <v>#DIV/0!</v>
      </c>
      <c r="U122" s="22" t="e">
        <f t="shared" si="14"/>
        <v>#DIV/0!</v>
      </c>
      <c r="V122" s="22"/>
      <c r="W122" s="22"/>
      <c r="X122" s="22"/>
      <c r="Y122" s="22"/>
      <c r="Z122" s="22"/>
      <c r="AA122" s="22"/>
      <c r="AB122" s="22"/>
    </row>
    <row r="123" spans="1:28" s="14" customFormat="1" ht="29.25" customHeight="1" hidden="1" outlineLevel="1">
      <c r="A123" s="24" t="s">
        <v>77</v>
      </c>
      <c r="B123" s="31"/>
      <c r="C123" s="35">
        <f>SUM(E123:AB123)</f>
        <v>0</v>
      </c>
      <c r="D123" s="22" t="e">
        <f>C123/B123</f>
        <v>#DIV/0!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s="9" customFormat="1" ht="29.25" customHeight="1" hidden="1" outlineLevel="1">
      <c r="A124" s="24" t="s">
        <v>14</v>
      </c>
      <c r="B124" s="31"/>
      <c r="C124" s="35"/>
      <c r="D124" s="22" t="e">
        <f>C124/B124</f>
        <v>#DIV/0!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s="9" customFormat="1" ht="29.25" customHeight="1" hidden="1" outlineLevel="1">
      <c r="A125" s="24" t="s">
        <v>18</v>
      </c>
      <c r="B125" s="31"/>
      <c r="C125" s="35">
        <f>C123*0.3</f>
        <v>0</v>
      </c>
      <c r="D125" s="22" t="e">
        <f>C125/B125</f>
        <v>#DIV/0!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s="14" customFormat="1" ht="29.25" customHeight="1" hidden="1">
      <c r="A126" s="24" t="s">
        <v>74</v>
      </c>
      <c r="B126" s="22" t="e">
        <f>B123/B124</f>
        <v>#DIV/0!</v>
      </c>
      <c r="C126" s="22" t="e">
        <f>C123/C124</f>
        <v>#DIV/0!</v>
      </c>
      <c r="D126" s="22" t="e">
        <f aca="true" t="shared" si="15" ref="D126:U126">D123/D124</f>
        <v>#DIV/0!</v>
      </c>
      <c r="E126" s="22" t="e">
        <f t="shared" si="15"/>
        <v>#DIV/0!</v>
      </c>
      <c r="F126" s="22" t="e">
        <f t="shared" si="15"/>
        <v>#DIV/0!</v>
      </c>
      <c r="G126" s="22" t="e">
        <f t="shared" si="15"/>
        <v>#DIV/0!</v>
      </c>
      <c r="H126" s="22" t="e">
        <f t="shared" si="15"/>
        <v>#DIV/0!</v>
      </c>
      <c r="I126" s="22" t="e">
        <f t="shared" si="15"/>
        <v>#DIV/0!</v>
      </c>
      <c r="J126" s="22" t="e">
        <f t="shared" si="15"/>
        <v>#DIV/0!</v>
      </c>
      <c r="K126" s="22" t="e">
        <f t="shared" si="15"/>
        <v>#DIV/0!</v>
      </c>
      <c r="L126" s="22" t="e">
        <f t="shared" si="15"/>
        <v>#DIV/0!</v>
      </c>
      <c r="M126" s="22" t="e">
        <f t="shared" si="15"/>
        <v>#DIV/0!</v>
      </c>
      <c r="N126" s="22" t="e">
        <f t="shared" si="15"/>
        <v>#DIV/0!</v>
      </c>
      <c r="O126" s="22" t="e">
        <f t="shared" si="15"/>
        <v>#DIV/0!</v>
      </c>
      <c r="P126" s="22" t="e">
        <f t="shared" si="15"/>
        <v>#DIV/0!</v>
      </c>
      <c r="Q126" s="22" t="e">
        <f t="shared" si="15"/>
        <v>#DIV/0!</v>
      </c>
      <c r="R126" s="22" t="e">
        <f t="shared" si="15"/>
        <v>#DIV/0!</v>
      </c>
      <c r="S126" s="22" t="e">
        <f t="shared" si="15"/>
        <v>#DIV/0!</v>
      </c>
      <c r="T126" s="22" t="e">
        <f t="shared" si="15"/>
        <v>#DIV/0!</v>
      </c>
      <c r="U126" s="22" t="e">
        <f t="shared" si="15"/>
        <v>#DIV/0!</v>
      </c>
      <c r="V126" s="22"/>
      <c r="W126" s="22"/>
      <c r="X126" s="22"/>
      <c r="Y126" s="22"/>
      <c r="Z126" s="22"/>
      <c r="AA126" s="22"/>
      <c r="AB126" s="22"/>
    </row>
    <row r="127" spans="1:28" s="14" customFormat="1" ht="29.25" customHeight="1" hidden="1" outlineLevel="1">
      <c r="A127" s="24" t="s">
        <v>78</v>
      </c>
      <c r="B127" s="31"/>
      <c r="C127" s="35"/>
      <c r="D127" s="22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s="14" customFormat="1" ht="29.25" customHeight="1" hidden="1" outlineLevel="1">
      <c r="A128" s="24" t="s">
        <v>88</v>
      </c>
      <c r="B128" s="31"/>
      <c r="C128" s="35"/>
      <c r="D128" s="22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s="9" customFormat="1" ht="29.25" customHeight="1" hidden="1" outlineLevel="1">
      <c r="A129" s="24" t="s">
        <v>15</v>
      </c>
      <c r="B129" s="31"/>
      <c r="C129" s="35"/>
      <c r="D129" s="22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s="9" customFormat="1" ht="29.25" customHeight="1" hidden="1" outlineLevel="1">
      <c r="A130" s="24" t="s">
        <v>19</v>
      </c>
      <c r="B130" s="31"/>
      <c r="C130" s="35"/>
      <c r="D130" s="22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s="9" customFormat="1" ht="29.25" customHeight="1" hidden="1" outlineLevel="1">
      <c r="A131" s="24" t="s">
        <v>87</v>
      </c>
      <c r="B131" s="31"/>
      <c r="C131" s="35"/>
      <c r="D131" s="22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s="14" customFormat="1" ht="29.25" customHeight="1" hidden="1">
      <c r="A132" s="24" t="s">
        <v>75</v>
      </c>
      <c r="B132" s="22" t="e">
        <f>B127/B129</f>
        <v>#DIV/0!</v>
      </c>
      <c r="C132" s="22" t="e">
        <f>C127/C129</f>
        <v>#DIV/0!</v>
      </c>
      <c r="D132" s="22" t="e">
        <f aca="true" t="shared" si="16" ref="D132:U132">D127/D129</f>
        <v>#DIV/0!</v>
      </c>
      <c r="E132" s="22" t="e">
        <f t="shared" si="16"/>
        <v>#DIV/0!</v>
      </c>
      <c r="F132" s="22" t="e">
        <f t="shared" si="16"/>
        <v>#DIV/0!</v>
      </c>
      <c r="G132" s="22" t="e">
        <f t="shared" si="16"/>
        <v>#DIV/0!</v>
      </c>
      <c r="H132" s="22" t="e">
        <f t="shared" si="16"/>
        <v>#DIV/0!</v>
      </c>
      <c r="I132" s="22" t="e">
        <f t="shared" si="16"/>
        <v>#DIV/0!</v>
      </c>
      <c r="J132" s="22" t="e">
        <f t="shared" si="16"/>
        <v>#DIV/0!</v>
      </c>
      <c r="K132" s="22" t="e">
        <f t="shared" si="16"/>
        <v>#DIV/0!</v>
      </c>
      <c r="L132" s="22" t="e">
        <f t="shared" si="16"/>
        <v>#DIV/0!</v>
      </c>
      <c r="M132" s="22" t="e">
        <f t="shared" si="16"/>
        <v>#DIV/0!</v>
      </c>
      <c r="N132" s="22" t="e">
        <f t="shared" si="16"/>
        <v>#DIV/0!</v>
      </c>
      <c r="O132" s="22" t="e">
        <f t="shared" si="16"/>
        <v>#DIV/0!</v>
      </c>
      <c r="P132" s="22" t="e">
        <f t="shared" si="16"/>
        <v>#DIV/0!</v>
      </c>
      <c r="Q132" s="22" t="e">
        <f t="shared" si="16"/>
        <v>#DIV/0!</v>
      </c>
      <c r="R132" s="22" t="e">
        <f t="shared" si="16"/>
        <v>#DIV/0!</v>
      </c>
      <c r="S132" s="22" t="e">
        <f t="shared" si="16"/>
        <v>#DIV/0!</v>
      </c>
      <c r="T132" s="22" t="e">
        <f t="shared" si="16"/>
        <v>#DIV/0!</v>
      </c>
      <c r="U132" s="22" t="e">
        <f t="shared" si="16"/>
        <v>#DIV/0!</v>
      </c>
      <c r="V132" s="22"/>
      <c r="W132" s="22"/>
      <c r="X132" s="22"/>
      <c r="Y132" s="22"/>
      <c r="Z132" s="22"/>
      <c r="AA132" s="22"/>
      <c r="AB132" s="22"/>
    </row>
    <row r="133" spans="1:28" s="9" customFormat="1" ht="29.25" customHeight="1" hidden="1">
      <c r="A133" s="24" t="s">
        <v>12</v>
      </c>
      <c r="B133" s="35"/>
      <c r="C133" s="35">
        <f aca="true" t="shared" si="17" ref="C133:C141">SUM(E133:AB133)</f>
        <v>0</v>
      </c>
      <c r="D133" s="22" t="e">
        <f>C133/B133</f>
        <v>#DIV/0!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s="9" customFormat="1" ht="29.25" customHeight="1" hidden="1">
      <c r="A134" s="24" t="s">
        <v>19</v>
      </c>
      <c r="B134" s="35"/>
      <c r="C134" s="35">
        <f t="shared" si="17"/>
        <v>0</v>
      </c>
      <c r="D134" s="22" t="e">
        <f>C134/B134</f>
        <v>#DIV/0!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28" s="9" customFormat="1" ht="42.75" customHeight="1" hidden="1">
      <c r="A135" s="23" t="s">
        <v>71</v>
      </c>
      <c r="B135" s="35"/>
      <c r="C135" s="35">
        <f t="shared" si="17"/>
        <v>0</v>
      </c>
      <c r="D135" s="22" t="e">
        <f>C135/B135</f>
        <v>#DIV/0!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</row>
    <row r="136" spans="1:28" s="9" customFormat="1" ht="28.5" customHeight="1" hidden="1">
      <c r="A136" s="23" t="s">
        <v>82</v>
      </c>
      <c r="B136" s="35"/>
      <c r="C136" s="35">
        <f t="shared" si="17"/>
        <v>0</v>
      </c>
      <c r="D136" s="22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53"/>
      <c r="T136" s="44"/>
      <c r="U136" s="44"/>
      <c r="V136" s="44"/>
      <c r="W136" s="44"/>
      <c r="X136" s="44"/>
      <c r="Y136" s="44"/>
      <c r="Z136" s="44"/>
      <c r="AA136" s="44"/>
      <c r="AB136" s="44"/>
    </row>
    <row r="137" spans="1:28" s="9" customFormat="1" ht="25.5" customHeight="1" hidden="1">
      <c r="A137" s="24" t="s">
        <v>88</v>
      </c>
      <c r="B137" s="35"/>
      <c r="C137" s="35">
        <f t="shared" si="17"/>
        <v>0</v>
      </c>
      <c r="D137" s="22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53"/>
      <c r="T137" s="44"/>
      <c r="U137" s="44"/>
      <c r="V137" s="44"/>
      <c r="W137" s="44"/>
      <c r="X137" s="44"/>
      <c r="Y137" s="44"/>
      <c r="Z137" s="44"/>
      <c r="AA137" s="44"/>
      <c r="AB137" s="44"/>
    </row>
    <row r="138" spans="1:28" s="9" customFormat="1" ht="29.25" customHeight="1" hidden="1">
      <c r="A138" s="23" t="s">
        <v>73</v>
      </c>
      <c r="B138" s="35"/>
      <c r="C138" s="35">
        <f t="shared" si="17"/>
        <v>0</v>
      </c>
      <c r="D138" s="35" t="e">
        <f>(D120+D125+D130)*10</f>
        <v>#DIV/0!</v>
      </c>
      <c r="E138" s="35">
        <f>(E120+E125+E130)*10+E133*0.7*10+E136*0.2*10</f>
        <v>0</v>
      </c>
      <c r="F138" s="35">
        <f aca="true" t="shared" si="18" ref="F138:U138">(F120+F125+F130)*10+F133*0.7*10+F136*0.2*10</f>
        <v>0</v>
      </c>
      <c r="G138" s="35">
        <f t="shared" si="18"/>
        <v>0</v>
      </c>
      <c r="H138" s="35">
        <f t="shared" si="18"/>
        <v>0</v>
      </c>
      <c r="I138" s="35">
        <f t="shared" si="18"/>
        <v>0</v>
      </c>
      <c r="J138" s="35">
        <f t="shared" si="18"/>
        <v>0</v>
      </c>
      <c r="K138" s="35">
        <f t="shared" si="18"/>
        <v>0</v>
      </c>
      <c r="L138" s="35">
        <f t="shared" si="18"/>
        <v>0</v>
      </c>
      <c r="M138" s="35">
        <f t="shared" si="18"/>
        <v>0</v>
      </c>
      <c r="N138" s="35">
        <f t="shared" si="18"/>
        <v>0</v>
      </c>
      <c r="O138" s="35">
        <f t="shared" si="18"/>
        <v>0</v>
      </c>
      <c r="P138" s="35">
        <f t="shared" si="18"/>
        <v>0</v>
      </c>
      <c r="Q138" s="35">
        <f t="shared" si="18"/>
        <v>0</v>
      </c>
      <c r="R138" s="35">
        <f t="shared" si="18"/>
        <v>0</v>
      </c>
      <c r="S138" s="35">
        <f t="shared" si="18"/>
        <v>0</v>
      </c>
      <c r="T138" s="35">
        <f t="shared" si="18"/>
        <v>0</v>
      </c>
      <c r="U138" s="35">
        <f t="shared" si="18"/>
        <v>0</v>
      </c>
      <c r="V138" s="35"/>
      <c r="W138" s="35"/>
      <c r="X138" s="35"/>
      <c r="Y138" s="35"/>
      <c r="Z138" s="35"/>
      <c r="AA138" s="35"/>
      <c r="AB138" s="35"/>
    </row>
    <row r="139" spans="1:28" s="9" customFormat="1" ht="29.25" customHeight="1" hidden="1">
      <c r="A139" s="23" t="s">
        <v>54</v>
      </c>
      <c r="B139" s="35"/>
      <c r="C139" s="35" t="e">
        <f t="shared" si="17"/>
        <v>#DIV/0!</v>
      </c>
      <c r="D139" s="22" t="e">
        <f>C139/B139</f>
        <v>#DIV/0!</v>
      </c>
      <c r="E139" s="22" t="e">
        <f>E138/E135</f>
        <v>#DIV/0!</v>
      </c>
      <c r="F139" s="22" t="e">
        <f aca="true" t="shared" si="19" ref="F139:U139">F138/F135</f>
        <v>#DIV/0!</v>
      </c>
      <c r="G139" s="22" t="e">
        <f t="shared" si="19"/>
        <v>#DIV/0!</v>
      </c>
      <c r="H139" s="22" t="e">
        <f t="shared" si="19"/>
        <v>#DIV/0!</v>
      </c>
      <c r="I139" s="22" t="e">
        <f t="shared" si="19"/>
        <v>#DIV/0!</v>
      </c>
      <c r="J139" s="22" t="e">
        <f t="shared" si="19"/>
        <v>#DIV/0!</v>
      </c>
      <c r="K139" s="22" t="e">
        <f t="shared" si="19"/>
        <v>#DIV/0!</v>
      </c>
      <c r="L139" s="22" t="e">
        <f t="shared" si="19"/>
        <v>#DIV/0!</v>
      </c>
      <c r="M139" s="22" t="e">
        <f t="shared" si="19"/>
        <v>#DIV/0!</v>
      </c>
      <c r="N139" s="22" t="e">
        <f t="shared" si="19"/>
        <v>#DIV/0!</v>
      </c>
      <c r="O139" s="22" t="e">
        <f t="shared" si="19"/>
        <v>#DIV/0!</v>
      </c>
      <c r="P139" s="22" t="e">
        <f t="shared" si="19"/>
        <v>#DIV/0!</v>
      </c>
      <c r="Q139" s="22" t="e">
        <f t="shared" si="19"/>
        <v>#DIV/0!</v>
      </c>
      <c r="R139" s="22" t="e">
        <f t="shared" si="19"/>
        <v>#DIV/0!</v>
      </c>
      <c r="S139" s="22" t="e">
        <f t="shared" si="19"/>
        <v>#DIV/0!</v>
      </c>
      <c r="T139" s="22" t="e">
        <f t="shared" si="19"/>
        <v>#DIV/0!</v>
      </c>
      <c r="U139" s="22" t="e">
        <f t="shared" si="19"/>
        <v>#DIV/0!</v>
      </c>
      <c r="V139" s="22"/>
      <c r="W139" s="22"/>
      <c r="X139" s="22"/>
      <c r="Y139" s="22"/>
      <c r="Z139" s="22"/>
      <c r="AA139" s="22"/>
      <c r="AB139" s="22"/>
    </row>
    <row r="140" spans="1:28" s="9" customFormat="1" ht="33" customHeight="1" hidden="1">
      <c r="A140" s="24" t="s">
        <v>87</v>
      </c>
      <c r="B140" s="38"/>
      <c r="C140" s="35">
        <f t="shared" si="17"/>
        <v>0</v>
      </c>
      <c r="D140" s="39"/>
      <c r="E140" s="54">
        <f aca="true" t="shared" si="20" ref="E140:U140">E121+E137*0.2*10+E131</f>
        <v>0</v>
      </c>
      <c r="F140" s="54">
        <f t="shared" si="20"/>
        <v>0</v>
      </c>
      <c r="G140" s="54">
        <f t="shared" si="20"/>
        <v>0</v>
      </c>
      <c r="H140" s="54">
        <f t="shared" si="20"/>
        <v>0</v>
      </c>
      <c r="I140" s="54">
        <f t="shared" si="20"/>
        <v>0</v>
      </c>
      <c r="J140" s="54">
        <f t="shared" si="20"/>
        <v>0</v>
      </c>
      <c r="K140" s="54">
        <f t="shared" si="20"/>
        <v>0</v>
      </c>
      <c r="L140" s="54">
        <f t="shared" si="20"/>
        <v>0</v>
      </c>
      <c r="M140" s="54">
        <f t="shared" si="20"/>
        <v>0</v>
      </c>
      <c r="N140" s="54">
        <f t="shared" si="20"/>
        <v>0</v>
      </c>
      <c r="O140" s="54">
        <f t="shared" si="20"/>
        <v>0</v>
      </c>
      <c r="P140" s="54">
        <f t="shared" si="20"/>
        <v>0</v>
      </c>
      <c r="Q140" s="54">
        <f t="shared" si="20"/>
        <v>0</v>
      </c>
      <c r="R140" s="54">
        <f t="shared" si="20"/>
        <v>0</v>
      </c>
      <c r="S140" s="54">
        <f t="shared" si="20"/>
        <v>0</v>
      </c>
      <c r="T140" s="54">
        <f t="shared" si="20"/>
        <v>0</v>
      </c>
      <c r="U140" s="54">
        <f t="shared" si="20"/>
        <v>0</v>
      </c>
      <c r="V140" s="54"/>
      <c r="W140" s="54"/>
      <c r="X140" s="54"/>
      <c r="Y140" s="54"/>
      <c r="Z140" s="54"/>
      <c r="AA140" s="54"/>
      <c r="AB140" s="54"/>
    </row>
    <row r="141" spans="1:28" s="9" customFormat="1" ht="33" customHeight="1" hidden="1">
      <c r="A141" s="24" t="s">
        <v>89</v>
      </c>
      <c r="B141" s="35"/>
      <c r="C141" s="35">
        <f t="shared" si="17"/>
        <v>0</v>
      </c>
      <c r="D141" s="22" t="e">
        <f>C141/B141</f>
        <v>#DIV/0!</v>
      </c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1:28" s="9" customFormat="1" ht="39.75" customHeight="1" hidden="1">
      <c r="A142" s="55" t="s">
        <v>72</v>
      </c>
      <c r="B142" s="56"/>
      <c r="C142" s="56"/>
      <c r="D142" s="56" t="e">
        <f>D138/#REF!</f>
        <v>#DIV/0!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</row>
    <row r="143" spans="1:28" s="9" customFormat="1" ht="27.75" customHeight="1">
      <c r="A143" s="68" t="s">
        <v>68</v>
      </c>
      <c r="B143" s="69"/>
      <c r="C143" s="70"/>
      <c r="D143" s="58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</row>
    <row r="144" spans="1:28" s="9" customFormat="1" ht="27.75" customHeight="1">
      <c r="A144" s="65" t="s">
        <v>46</v>
      </c>
      <c r="B144" s="45"/>
      <c r="C144" s="71">
        <v>150</v>
      </c>
      <c r="D144" s="72"/>
      <c r="E144" s="45"/>
      <c r="F144" s="45"/>
      <c r="G144" s="45">
        <v>150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</row>
    <row r="145" spans="1:28" s="9" customFormat="1" ht="27.75" customHeight="1">
      <c r="A145" s="63" t="s">
        <v>81</v>
      </c>
      <c r="B145" s="60"/>
      <c r="C145" s="61"/>
      <c r="D145" s="58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</row>
    <row r="146" spans="1:28" s="9" customFormat="1" ht="30.75" customHeight="1">
      <c r="A146" s="63" t="s">
        <v>21</v>
      </c>
      <c r="B146" s="60">
        <v>489</v>
      </c>
      <c r="C146" s="61">
        <v>668</v>
      </c>
      <c r="D146" s="58"/>
      <c r="E146" s="60"/>
      <c r="F146" s="60">
        <v>301</v>
      </c>
      <c r="G146" s="60">
        <v>28</v>
      </c>
      <c r="H146" s="60">
        <v>39</v>
      </c>
      <c r="I146" s="60"/>
      <c r="J146" s="60"/>
      <c r="K146" s="60"/>
      <c r="L146" s="60"/>
      <c r="M146" s="60"/>
      <c r="N146" s="60"/>
      <c r="O146" s="60"/>
      <c r="P146" s="60">
        <v>300</v>
      </c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</row>
    <row r="147" spans="1:28" s="9" customFormat="1" ht="24.75" customHeight="1">
      <c r="A147" s="59" t="s">
        <v>59</v>
      </c>
      <c r="B147" s="60"/>
      <c r="C147" s="61"/>
      <c r="D147" s="58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</row>
    <row r="148" spans="1:28" s="9" customFormat="1" ht="29.25" customHeight="1">
      <c r="A148" s="64" t="s">
        <v>76</v>
      </c>
      <c r="B148" s="60">
        <v>3945</v>
      </c>
      <c r="C148" s="61">
        <v>4293</v>
      </c>
      <c r="D148" s="58"/>
      <c r="E148" s="60">
        <v>550</v>
      </c>
      <c r="F148" s="60">
        <v>430</v>
      </c>
      <c r="G148" s="60">
        <v>580</v>
      </c>
      <c r="H148" s="60"/>
      <c r="I148" s="60">
        <v>600</v>
      </c>
      <c r="J148" s="60">
        <v>350</v>
      </c>
      <c r="K148" s="60">
        <v>400</v>
      </c>
      <c r="L148" s="60">
        <v>500</v>
      </c>
      <c r="M148" s="60"/>
      <c r="N148" s="60">
        <v>400</v>
      </c>
      <c r="O148" s="60">
        <v>150</v>
      </c>
      <c r="P148" s="60">
        <v>250</v>
      </c>
      <c r="Q148" s="60">
        <v>10</v>
      </c>
      <c r="R148" s="60">
        <v>20</v>
      </c>
      <c r="S148" s="60">
        <v>4</v>
      </c>
      <c r="T148" s="60">
        <v>10</v>
      </c>
      <c r="U148" s="60"/>
      <c r="V148" s="60">
        <v>15</v>
      </c>
      <c r="W148" s="60"/>
      <c r="X148" s="60"/>
      <c r="Y148" s="60">
        <v>12</v>
      </c>
      <c r="Z148" s="60">
        <v>9</v>
      </c>
      <c r="AA148" s="60"/>
      <c r="AB148" s="60">
        <v>3</v>
      </c>
    </row>
    <row r="149" spans="1:28" s="9" customFormat="1" ht="29.25" customHeight="1">
      <c r="A149" s="59" t="s">
        <v>118</v>
      </c>
      <c r="B149" s="60">
        <v>4278</v>
      </c>
      <c r="C149" s="61">
        <v>3403</v>
      </c>
      <c r="D149" s="58"/>
      <c r="E149" s="60">
        <v>350</v>
      </c>
      <c r="F149" s="60">
        <v>835</v>
      </c>
      <c r="G149" s="60">
        <v>542</v>
      </c>
      <c r="H149" s="60"/>
      <c r="I149" s="60">
        <v>441</v>
      </c>
      <c r="J149" s="60">
        <v>308</v>
      </c>
      <c r="K149" s="60">
        <v>203</v>
      </c>
      <c r="L149" s="60">
        <v>214</v>
      </c>
      <c r="M149" s="60"/>
      <c r="N149" s="60">
        <v>300</v>
      </c>
      <c r="O149" s="60"/>
      <c r="P149" s="60">
        <v>200</v>
      </c>
      <c r="Q149" s="60"/>
      <c r="R149" s="60">
        <v>10</v>
      </c>
      <c r="S149" s="60"/>
      <c r="T149" s="60"/>
      <c r="U149" s="60"/>
      <c r="V149" s="60"/>
      <c r="W149" s="60"/>
      <c r="X149" s="60"/>
      <c r="Y149" s="60"/>
      <c r="Z149" s="60"/>
      <c r="AA149" s="60"/>
      <c r="AB149" s="60"/>
    </row>
    <row r="150" spans="1:28" s="9" customFormat="1" ht="26.25" customHeight="1">
      <c r="A150" s="59" t="s">
        <v>119</v>
      </c>
      <c r="B150" s="60">
        <v>1649</v>
      </c>
      <c r="C150" s="61">
        <v>1931.9</v>
      </c>
      <c r="D150" s="58"/>
      <c r="E150" s="60">
        <v>247.5</v>
      </c>
      <c r="F150" s="60">
        <v>193.5</v>
      </c>
      <c r="G150" s="60">
        <v>261</v>
      </c>
      <c r="H150" s="60"/>
      <c r="I150" s="60">
        <v>270</v>
      </c>
      <c r="J150" s="60">
        <v>157.5</v>
      </c>
      <c r="K150" s="60">
        <v>180</v>
      </c>
      <c r="L150" s="60">
        <v>225</v>
      </c>
      <c r="M150" s="60"/>
      <c r="N150" s="60">
        <v>180</v>
      </c>
      <c r="O150" s="60">
        <v>67.5</v>
      </c>
      <c r="P150" s="60">
        <v>112.5</v>
      </c>
      <c r="Q150" s="60">
        <v>4.5</v>
      </c>
      <c r="R150" s="60">
        <v>9</v>
      </c>
      <c r="S150" s="60">
        <v>1.8</v>
      </c>
      <c r="T150" s="60">
        <v>4.5</v>
      </c>
      <c r="U150" s="60"/>
      <c r="V150" s="60">
        <v>6.75</v>
      </c>
      <c r="W150" s="60"/>
      <c r="X150" s="60"/>
      <c r="Y150" s="60">
        <v>5.4</v>
      </c>
      <c r="Z150" s="60">
        <v>4</v>
      </c>
      <c r="AA150" s="60"/>
      <c r="AB150" s="60">
        <v>1.4</v>
      </c>
    </row>
    <row r="151" spans="1:28" s="9" customFormat="1" ht="26.25" customHeight="1">
      <c r="A151" s="59" t="s">
        <v>120</v>
      </c>
      <c r="B151" s="60">
        <v>92.2</v>
      </c>
      <c r="C151" s="61">
        <v>126.2</v>
      </c>
      <c r="D151" s="58"/>
      <c r="E151" s="60">
        <v>157</v>
      </c>
      <c r="F151" s="60">
        <v>51.5</v>
      </c>
      <c r="G151" s="60">
        <v>107</v>
      </c>
      <c r="H151" s="60"/>
      <c r="I151" s="60">
        <v>136</v>
      </c>
      <c r="J151" s="60">
        <v>113.6</v>
      </c>
      <c r="K151" s="60">
        <v>197</v>
      </c>
      <c r="L151" s="60">
        <v>233.7</v>
      </c>
      <c r="M151" s="60"/>
      <c r="N151" s="60">
        <v>133</v>
      </c>
      <c r="O151" s="60"/>
      <c r="P151" s="60">
        <v>125</v>
      </c>
      <c r="Q151" s="60"/>
      <c r="R151" s="60">
        <v>200</v>
      </c>
      <c r="S151" s="60"/>
      <c r="T151" s="60"/>
      <c r="U151" s="60"/>
      <c r="V151" s="60"/>
      <c r="W151" s="60"/>
      <c r="X151" s="60"/>
      <c r="Y151" s="60"/>
      <c r="Z151" s="60"/>
      <c r="AA151" s="60"/>
      <c r="AB151" s="60"/>
    </row>
    <row r="152" spans="1:28" s="9" customFormat="1" ht="30.75" customHeight="1">
      <c r="A152" s="64" t="s">
        <v>77</v>
      </c>
      <c r="B152" s="60">
        <v>12200</v>
      </c>
      <c r="C152" s="61">
        <v>10692</v>
      </c>
      <c r="D152" s="58"/>
      <c r="E152" s="60"/>
      <c r="F152" s="60">
        <v>4279</v>
      </c>
      <c r="G152" s="60">
        <v>3750</v>
      </c>
      <c r="H152" s="60"/>
      <c r="I152" s="60"/>
      <c r="J152" s="60">
        <v>2050</v>
      </c>
      <c r="K152" s="60"/>
      <c r="L152" s="60"/>
      <c r="M152" s="60"/>
      <c r="N152" s="60">
        <v>263</v>
      </c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</row>
    <row r="153" spans="1:28" s="9" customFormat="1" ht="27.75" customHeight="1">
      <c r="A153" s="59" t="s">
        <v>121</v>
      </c>
      <c r="B153" s="60">
        <v>5023</v>
      </c>
      <c r="C153" s="61">
        <v>10551</v>
      </c>
      <c r="D153" s="58"/>
      <c r="E153" s="60">
        <v>605</v>
      </c>
      <c r="F153" s="60">
        <v>4220</v>
      </c>
      <c r="G153" s="60">
        <v>1853</v>
      </c>
      <c r="H153" s="60"/>
      <c r="I153" s="60">
        <v>453</v>
      </c>
      <c r="J153" s="60">
        <v>1854</v>
      </c>
      <c r="K153" s="60">
        <v>470</v>
      </c>
      <c r="L153" s="60">
        <v>453</v>
      </c>
      <c r="M153" s="60"/>
      <c r="N153" s="60">
        <v>522</v>
      </c>
      <c r="O153" s="60"/>
      <c r="P153" s="60">
        <v>121</v>
      </c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</row>
    <row r="154" spans="1:28" s="9" customFormat="1" ht="32.25" customHeight="1">
      <c r="A154" s="59" t="s">
        <v>17</v>
      </c>
      <c r="B154" s="60">
        <v>3660</v>
      </c>
      <c r="C154" s="61">
        <v>3207.6</v>
      </c>
      <c r="D154" s="58"/>
      <c r="E154" s="60"/>
      <c r="F154" s="60">
        <v>1283.7</v>
      </c>
      <c r="G154" s="60">
        <v>1125</v>
      </c>
      <c r="H154" s="60"/>
      <c r="I154" s="60"/>
      <c r="J154" s="60">
        <v>615</v>
      </c>
      <c r="K154" s="60"/>
      <c r="L154" s="60"/>
      <c r="M154" s="60"/>
      <c r="N154" s="60">
        <v>78.9</v>
      </c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</row>
    <row r="155" spans="1:28" s="9" customFormat="1" ht="39.75" customHeight="1">
      <c r="A155" s="59" t="s">
        <v>113</v>
      </c>
      <c r="B155" s="60">
        <v>242.8</v>
      </c>
      <c r="C155" s="61">
        <v>101.3</v>
      </c>
      <c r="D155" s="58"/>
      <c r="E155" s="60"/>
      <c r="F155" s="60">
        <v>101.4</v>
      </c>
      <c r="G155" s="60">
        <v>202.4</v>
      </c>
      <c r="H155" s="60"/>
      <c r="I155" s="60"/>
      <c r="J155" s="60">
        <v>110.6</v>
      </c>
      <c r="K155" s="60"/>
      <c r="L155" s="60"/>
      <c r="M155" s="60"/>
      <c r="N155" s="60">
        <v>50.4</v>
      </c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</row>
    <row r="156" spans="1:28" s="9" customFormat="1" ht="30.75" customHeight="1">
      <c r="A156" s="64" t="s">
        <v>78</v>
      </c>
      <c r="B156" s="60">
        <v>1000</v>
      </c>
      <c r="C156" s="61"/>
      <c r="D156" s="58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</row>
    <row r="157" spans="1:28" s="9" customFormat="1" ht="29.25" customHeight="1">
      <c r="A157" s="59" t="s">
        <v>122</v>
      </c>
      <c r="B157" s="60">
        <v>15813</v>
      </c>
      <c r="C157" s="61">
        <v>8526</v>
      </c>
      <c r="D157" s="58"/>
      <c r="E157" s="60">
        <v>694</v>
      </c>
      <c r="F157" s="60">
        <v>4369</v>
      </c>
      <c r="G157" s="60">
        <v>2073</v>
      </c>
      <c r="H157" s="60"/>
      <c r="I157" s="60">
        <v>600</v>
      </c>
      <c r="J157" s="60">
        <v>690</v>
      </c>
      <c r="K157" s="60">
        <v>350</v>
      </c>
      <c r="L157" s="60">
        <v>350</v>
      </c>
      <c r="M157" s="60"/>
      <c r="N157" s="60">
        <v>796</v>
      </c>
      <c r="O157" s="60"/>
      <c r="P157" s="60">
        <v>300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</row>
    <row r="158" spans="1:28" s="9" customFormat="1" ht="33.75" customHeight="1">
      <c r="A158" s="59" t="s">
        <v>123</v>
      </c>
      <c r="B158" s="60">
        <v>170</v>
      </c>
      <c r="C158" s="61"/>
      <c r="D158" s="58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</row>
    <row r="159" spans="1:28" s="9" customFormat="1" ht="30.75" customHeight="1">
      <c r="A159" s="59" t="s">
        <v>124</v>
      </c>
      <c r="B159" s="60">
        <v>6.3</v>
      </c>
      <c r="C159" s="61"/>
      <c r="D159" s="58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</row>
    <row r="160" spans="1:28" s="9" customFormat="1" ht="26.25" customHeight="1">
      <c r="A160" s="64" t="s">
        <v>12</v>
      </c>
      <c r="B160" s="60"/>
      <c r="C160" s="61"/>
      <c r="D160" s="58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</row>
    <row r="161" spans="1:28" s="9" customFormat="1" ht="30.75" customHeight="1">
      <c r="A161" s="63" t="s">
        <v>73</v>
      </c>
      <c r="B161" s="60">
        <v>54806</v>
      </c>
      <c r="C161" s="61">
        <v>51395</v>
      </c>
      <c r="D161" s="58"/>
      <c r="E161" s="60">
        <v>2475</v>
      </c>
      <c r="F161" s="60">
        <v>14772</v>
      </c>
      <c r="G161" s="60">
        <v>13860</v>
      </c>
      <c r="H161" s="60"/>
      <c r="I161" s="60">
        <v>2700</v>
      </c>
      <c r="J161" s="60">
        <v>7725</v>
      </c>
      <c r="K161" s="60">
        <v>1800</v>
      </c>
      <c r="L161" s="60">
        <v>2250</v>
      </c>
      <c r="M161" s="60"/>
      <c r="N161" s="60">
        <v>1800</v>
      </c>
      <c r="O161" s="60">
        <v>77</v>
      </c>
      <c r="P161" s="60">
        <v>1125</v>
      </c>
      <c r="Q161" s="60">
        <v>45</v>
      </c>
      <c r="R161" s="60">
        <v>90</v>
      </c>
      <c r="S161" s="60">
        <v>18</v>
      </c>
      <c r="T161" s="60">
        <v>45</v>
      </c>
      <c r="U161" s="60"/>
      <c r="V161" s="60">
        <v>67</v>
      </c>
      <c r="W161" s="60"/>
      <c r="X161" s="60"/>
      <c r="Y161" s="60">
        <v>54</v>
      </c>
      <c r="Z161" s="60">
        <v>40</v>
      </c>
      <c r="AA161" s="60"/>
      <c r="AB161" s="60">
        <v>14</v>
      </c>
    </row>
    <row r="162" spans="1:28" s="9" customFormat="1" ht="30.75" customHeight="1">
      <c r="A162" s="59" t="s">
        <v>89</v>
      </c>
      <c r="B162" s="60">
        <v>2873</v>
      </c>
      <c r="C162" s="61">
        <v>2512</v>
      </c>
      <c r="D162" s="58"/>
      <c r="E162" s="60">
        <v>279</v>
      </c>
      <c r="F162" s="60">
        <v>879</v>
      </c>
      <c r="G162" s="60">
        <v>479</v>
      </c>
      <c r="H162" s="60"/>
      <c r="I162" s="60">
        <v>157</v>
      </c>
      <c r="J162" s="60">
        <v>254</v>
      </c>
      <c r="K162" s="60">
        <v>142</v>
      </c>
      <c r="L162" s="60">
        <v>128</v>
      </c>
      <c r="M162" s="60"/>
      <c r="N162" s="60">
        <v>194</v>
      </c>
      <c r="O162" s="60"/>
      <c r="P162" s="60">
        <v>112</v>
      </c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</row>
    <row r="163" spans="1:28" s="9" customFormat="1" ht="56.25" customHeight="1">
      <c r="A163" s="64" t="s">
        <v>72</v>
      </c>
      <c r="B163" s="60">
        <v>19.1</v>
      </c>
      <c r="C163" s="67">
        <v>20.46</v>
      </c>
      <c r="D163" s="58"/>
      <c r="E163" s="60">
        <v>8.9</v>
      </c>
      <c r="F163" s="60">
        <v>16.8</v>
      </c>
      <c r="G163" s="60">
        <v>29</v>
      </c>
      <c r="H163" s="60"/>
      <c r="I163" s="60">
        <v>17.2</v>
      </c>
      <c r="J163" s="60">
        <v>30.4</v>
      </c>
      <c r="K163" s="60">
        <v>12.7</v>
      </c>
      <c r="L163" s="60">
        <v>17.6</v>
      </c>
      <c r="M163" s="60"/>
      <c r="N163" s="60">
        <v>9.3</v>
      </c>
      <c r="O163" s="60"/>
      <c r="P163" s="60">
        <v>10</v>
      </c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</row>
    <row r="164" spans="1:28" ht="40.5" customHeight="1">
      <c r="A164" s="90" t="s">
        <v>115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</row>
    <row r="165" spans="1:28" ht="30.75">
      <c r="A165" s="62" t="s">
        <v>114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43.5" customHeight="1">
      <c r="A166" s="5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4" ht="16.5">
      <c r="A167" s="15"/>
      <c r="B167" s="7"/>
      <c r="C167" s="7"/>
      <c r="D167" s="7"/>
    </row>
    <row r="168" spans="1:4" ht="16.5">
      <c r="A168" s="15"/>
      <c r="B168" s="7"/>
      <c r="C168" s="7"/>
      <c r="D168" s="7"/>
    </row>
    <row r="169" spans="1:4" ht="16.5">
      <c r="A169" s="15"/>
      <c r="B169" s="7"/>
      <c r="C169" s="7"/>
      <c r="D169" s="7"/>
    </row>
    <row r="170" spans="1:4" ht="16.5">
      <c r="A170" s="15"/>
      <c r="B170" s="7"/>
      <c r="C170" s="7"/>
      <c r="D170" s="7"/>
    </row>
    <row r="171" spans="1:4" ht="16.5">
      <c r="A171" s="15"/>
      <c r="B171" s="7"/>
      <c r="C171" s="7"/>
      <c r="D171" s="7"/>
    </row>
    <row r="172" spans="1:4" ht="16.5">
      <c r="A172" s="15"/>
      <c r="B172" s="7"/>
      <c r="C172" s="7"/>
      <c r="D172" s="7"/>
    </row>
    <row r="173" spans="1:4" ht="16.5">
      <c r="A173" s="15"/>
      <c r="B173" s="7"/>
      <c r="C173" s="7"/>
      <c r="D173" s="7"/>
    </row>
    <row r="174" spans="1:4" ht="16.5">
      <c r="A174" s="15"/>
      <c r="B174" s="7"/>
      <c r="C174" s="7"/>
      <c r="D174" s="7"/>
    </row>
    <row r="175" spans="1:4" ht="16.5">
      <c r="A175" s="15"/>
      <c r="B175" s="7"/>
      <c r="C175" s="7"/>
      <c r="D175" s="7"/>
    </row>
    <row r="176" spans="1:4" ht="16.5">
      <c r="A176" s="15"/>
      <c r="B176" s="7"/>
      <c r="C176" s="7"/>
      <c r="D176" s="7"/>
    </row>
    <row r="177" spans="1:4" ht="16.5">
      <c r="A177" s="15"/>
      <c r="B177" s="7"/>
      <c r="C177" s="7"/>
      <c r="D177" s="7"/>
    </row>
    <row r="178" spans="1:4" ht="16.5">
      <c r="A178" s="15"/>
      <c r="B178" s="7"/>
      <c r="C178" s="7"/>
      <c r="D178" s="7"/>
    </row>
    <row r="179" spans="1:4" ht="16.5">
      <c r="A179" s="15"/>
      <c r="B179" s="7"/>
      <c r="C179" s="7"/>
      <c r="D179" s="7"/>
    </row>
    <row r="180" spans="1:4" ht="16.5">
      <c r="A180" s="15"/>
      <c r="B180" s="7"/>
      <c r="C180" s="7"/>
      <c r="D180" s="7"/>
    </row>
    <row r="181" spans="1:4" ht="16.5">
      <c r="A181" s="15"/>
      <c r="B181" s="7"/>
      <c r="C181" s="7"/>
      <c r="D181" s="7"/>
    </row>
    <row r="182" spans="1:4" ht="16.5">
      <c r="A182" s="15"/>
      <c r="B182" s="7"/>
      <c r="C182" s="7"/>
      <c r="D182" s="7"/>
    </row>
    <row r="183" spans="1:4" ht="16.5">
      <c r="A183" s="15"/>
      <c r="B183" s="7"/>
      <c r="C183" s="7"/>
      <c r="D183" s="7"/>
    </row>
    <row r="184" spans="1:4" ht="16.5">
      <c r="A184" s="15"/>
      <c r="B184" s="7"/>
      <c r="C184" s="7"/>
      <c r="D184" s="7"/>
    </row>
    <row r="185" spans="1:4" ht="16.5">
      <c r="A185" s="15"/>
      <c r="B185" s="7"/>
      <c r="C185" s="7"/>
      <c r="D185" s="7"/>
    </row>
    <row r="186" spans="1:4" ht="16.5">
      <c r="A186" s="15"/>
      <c r="B186" s="7"/>
      <c r="C186" s="7"/>
      <c r="D186" s="7"/>
    </row>
    <row r="187" spans="1:4" ht="16.5">
      <c r="A187" s="15"/>
      <c r="B187" s="7"/>
      <c r="C187" s="7"/>
      <c r="D187" s="7"/>
    </row>
    <row r="188" spans="1:4" ht="16.5">
      <c r="A188" s="15"/>
      <c r="B188" s="7"/>
      <c r="C188" s="7"/>
      <c r="D188" s="7"/>
    </row>
    <row r="189" spans="1:4" ht="16.5">
      <c r="A189" s="15"/>
      <c r="B189" s="7"/>
      <c r="C189" s="7"/>
      <c r="D189" s="7"/>
    </row>
    <row r="190" spans="1:4" ht="16.5">
      <c r="A190" s="15"/>
      <c r="B190" s="7"/>
      <c r="C190" s="7"/>
      <c r="D190" s="7"/>
    </row>
  </sheetData>
  <sheetProtection/>
  <mergeCells count="31">
    <mergeCell ref="W5:W6"/>
    <mergeCell ref="V5:V6"/>
    <mergeCell ref="X5:X6"/>
    <mergeCell ref="Y5:Y6"/>
    <mergeCell ref="A164:AB164"/>
    <mergeCell ref="F5:F6"/>
    <mergeCell ref="R5:R6"/>
    <mergeCell ref="U5:U6"/>
    <mergeCell ref="Q5:Q6"/>
    <mergeCell ref="S5:S6"/>
    <mergeCell ref="O5:O6"/>
    <mergeCell ref="G5:G6"/>
    <mergeCell ref="M5:M6"/>
    <mergeCell ref="AA5:AA6"/>
    <mergeCell ref="A2:AB2"/>
    <mergeCell ref="A4:A6"/>
    <mergeCell ref="B4:B6"/>
    <mergeCell ref="C4:C6"/>
    <mergeCell ref="E4:AB4"/>
    <mergeCell ref="E5:E6"/>
    <mergeCell ref="D4:D6"/>
    <mergeCell ref="T5:T6"/>
    <mergeCell ref="Z5:Z6"/>
    <mergeCell ref="AB5:AB6"/>
    <mergeCell ref="H5:H6"/>
    <mergeCell ref="K5:K6"/>
    <mergeCell ref="P5:P6"/>
    <mergeCell ref="L5:L6"/>
    <mergeCell ref="J5:J6"/>
    <mergeCell ref="I5:I6"/>
    <mergeCell ref="N5:N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Пользователь</cp:lastModifiedBy>
  <cp:lastPrinted>2012-08-15T04:29:59Z</cp:lastPrinted>
  <dcterms:created xsi:type="dcterms:W3CDTF">2001-05-07T11:51:26Z</dcterms:created>
  <dcterms:modified xsi:type="dcterms:W3CDTF">2012-08-15T05:11:05Z</dcterms:modified>
  <cp:category/>
  <cp:version/>
  <cp:contentType/>
  <cp:contentStatus/>
</cp:coreProperties>
</file>